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codeName="ThisWorkbook" defaultThemeVersion="124226"/>
  <mc:AlternateContent xmlns:mc="http://schemas.openxmlformats.org/markup-compatibility/2006">
    <mc:Choice Requires="x15">
      <x15ac:absPath xmlns:x15ac="http://schemas.microsoft.com/office/spreadsheetml/2010/11/ac" url="https://wsponline.sharepoint.com/sites/lcff-lowcarbonfuelsfund/Shared Documents/Scheme Design/Cleared launch docs/"/>
    </mc:Choice>
  </mc:AlternateContent>
  <xr:revisionPtr revIDLastSave="7" documentId="8_{E9E1DCDE-7B70-4A2C-98FC-840B8EB51407}" xr6:coauthVersionLast="47" xr6:coauthVersionMax="47" xr10:uidLastSave="{9FBA086A-65C6-4AA0-A54E-26EA265FDBBD}"/>
  <bookViews>
    <workbookView xWindow="28680" yWindow="-120" windowWidth="29040" windowHeight="15720" tabRatio="856" xr2:uid="{00000000-000D-0000-FFFF-FFFF00000000}"/>
  </bookViews>
  <sheets>
    <sheet name="Plant budget - FOAK plant" sheetId="14" r:id="rId1"/>
    <sheet name="Plant budget - Demo plant" sheetId="25" r:id="rId2"/>
    <sheet name="Project budget - example" sheetId="21" r:id="rId3"/>
    <sheet name="Lists" sheetId="13" state="hidden" r:id="rId4"/>
  </sheets>
  <externalReferences>
    <externalReference r:id="rId5"/>
    <externalReference r:id="rId6"/>
  </externalReferences>
  <definedNames>
    <definedName name="__1234Graph_A" hidden="1">[1]Depreciation!#REF!</definedName>
    <definedName name="__123Graph_A" hidden="1">[1]Depreciation!#REF!</definedName>
    <definedName name="__123Graph_B" hidden="1">[1]Depreciation!#REF!</definedName>
    <definedName name="__123Graph_C" hidden="1">[1]Depreciation!#REF!</definedName>
    <definedName name="__123Graph_D" hidden="1">[1]Depreciation!#REF!</definedName>
    <definedName name="__123Graph_E" hidden="1">[1]Depreciation!#REF!</definedName>
    <definedName name="__123Graph_F" hidden="1">[1]Depreciation!#REF!</definedName>
    <definedName name="__123Graph_X" hidden="1">[1]Depreciation!#REF!</definedName>
    <definedName name="_AtRisk_SimSetting_AutomaticallyGenerateReports" hidden="1">FALSE</definedName>
    <definedName name="_AtRisk_SimSetting_AutomaticResultsDisplayMode" hidden="1">2</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FALSE</definedName>
    <definedName name="_AtRisk_SimSetting_LiveUpdatePeriod" hidden="1">-1</definedName>
    <definedName name="_AtRisk_SimSetting_MacroRecalculationBehavior" hidden="1">0</definedName>
    <definedName name="_AtRisk_SimSetting_RandomNumberGenerator" hidden="1">0</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FALSE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Order1" hidden="1">255</definedName>
    <definedName name="_Order2" hidden="1">255</definedName>
    <definedName name="_Table1_In1" hidden="1">#REF!</definedName>
    <definedName name="_Table1_Out" hidden="1">#REF!</definedName>
    <definedName name="aadsds" localSheetId="1"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aadsds"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anscount" hidden="1">1</definedName>
    <definedName name="CBWorkbookPriority" hidden="1">-1631513760</definedName>
    <definedName name="HTML1_1" hidden="1">"[FCFF3]Sheet1!$A$1:$L$34"</definedName>
    <definedName name="HTML1_10" hidden="1">""</definedName>
    <definedName name="HTML1_11" hidden="1">1</definedName>
    <definedName name="HTML1_12" hidden="1">"Aswath:Adobe SiteMill™ 1.0.2:MyHomePage:FCFF3.html"</definedName>
    <definedName name="HTML1_2" hidden="1">1</definedName>
    <definedName name="HTML1_3" hidden="1">"FCFF3"</definedName>
    <definedName name="HTML1_4" hidden="1">"Three-Stage FCFF Model"</definedName>
    <definedName name="HTML1_5" hidden="1">""</definedName>
    <definedName name="HTML1_6" hidden="1">-4146</definedName>
    <definedName name="HTML1_7" hidden="1">-4146</definedName>
    <definedName name="HTML1_8" hidden="1">"10/22/96"</definedName>
    <definedName name="HTML1_9" hidden="1">"Aswath Damodaran"</definedName>
    <definedName name="HTMLCount" hidden="1">1</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T_DATE_SCHEDULE" hidden="1">"c2483"</definedName>
    <definedName name="IQ_PUT_NOTIFICATION" hidden="1">"c2485"</definedName>
    <definedName name="IQ_PUT_PRICE_SCHEDULE" hidden="1">"c2484"</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39343.6573842593</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DA" hidden="1">"c2381"</definedName>
    <definedName name="IQ_TR_ACQ_FILING_CURRENCY" hidden="1">"c3033"</definedName>
    <definedName name="IQ_TR_ACQ_MCAP_1DAY" hidden="1">"c2345"</definedName>
    <definedName name="IQ_TR_ACQ_MIN_INT" hidden="1">"c2374"</definedName>
    <definedName name="IQ_TR_ACQ_NET_DEBT" hidden="1">"c2373"</definedName>
    <definedName name="IQ_TR_ACQ_NI" hidden="1">"c2378"</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DA" hidden="1">"c2334"</definedName>
    <definedName name="IQ_TR_TARGET_FILING_CURRENCY" hidden="1">"c3034"</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Lifecycle_stage">Lists!$B$1:$B$3</definedName>
    <definedName name="List">Lists!$A$1:$A$2</definedName>
    <definedName name="LOCAL_MYSQL_DATE_FORMAT" localSheetId="1"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mb_inputLocation" hidden="1">#REF!</definedName>
    <definedName name="No">[2]Lists!$A$1:$A$2</definedName>
    <definedName name="RiskAfterRecalcMacro" hidden="1">"BetweenIterationsMacro"</definedName>
    <definedName name="RiskAfterSimMacro" hidden="1">""</definedName>
    <definedName name="RiskBeforeRecalcMacro" hidden="1">""</definedName>
    <definedName name="RiskBeforeSimMacro" hidden="1">""</definedName>
    <definedName name="RiskCollectDistributionSamples" hidden="1">1</definedName>
    <definedName name="RiskFixedSeed" hidden="1">2009000</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10</definedName>
    <definedName name="RiskNumSimulations" hidden="1">1</definedName>
    <definedName name="RiskPauseOnError" hidden="1">FALSE</definedName>
    <definedName name="RiskRunAfterRecalcMacro" hidden="1">TRUE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TRUE</definedName>
    <definedName name="RiskUseMultipleCPUs" hidden="1">FALSE</definedName>
    <definedName name="UNI_AA_VERSION" hidden="1">"150.2.0"</definedName>
    <definedName name="UNI_FILT_END" hidden="1">8</definedName>
    <definedName name="UNI_FILT_OFFSPEC" hidden="1">2</definedName>
    <definedName name="UNI_FILT_ONSPEC" hidden="1">1</definedName>
    <definedName name="UNI_FILT_START" hidden="1">4</definedName>
    <definedName name="UNI_NOTHING" hidden="1">0</definedName>
    <definedName name="UNI_PRES_CLOSEST" hidden="1">512</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MRECORD" hidden="1">64</definedName>
    <definedName name="UNI_PRES_POST" hidden="1">256</definedName>
    <definedName name="UNI_PRES_PRIOR" hidden="1">2048</definedName>
    <definedName name="UNI_PRES_RECENT" hidden="1">1024</definedName>
    <definedName name="UNI_PRES_STATIC" hidden="1">128</definedName>
    <definedName name="UNI_RET_ATTRIB" hidden="1">64</definedName>
    <definedName name="UNI_RET_CONF" hidden="1">32</definedName>
    <definedName name="UNI_RET_DESC" hidden="1">4</definedName>
    <definedName name="UNI_RET_END" hidden="1">16384</definedName>
    <definedName name="UNI_RET_EQUIP" hidden="1">32768</definedName>
    <definedName name="UNI_RET_EVENT" hidden="1">4096</definedName>
    <definedName name="UNI_RET_OFFSPEC" hidden="1">512</definedName>
    <definedName name="UNI_RET_ONSPEC" hidden="1">256</definedName>
    <definedName name="UNI_RET_PROP" hidden="1">131072</definedName>
    <definedName name="UNI_RET_PROPDESC" hidden="1">262144</definedName>
    <definedName name="UNI_RET_SMPLPNT" hidden="1">65536</definedName>
    <definedName name="UNI_RET_SPECMAX" hidden="1">2048</definedName>
    <definedName name="UNI_RET_SPECMIN" hidden="1">1024</definedName>
    <definedName name="UNI_RET_START" hidden="1">8192</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wrn.My._.estimate._.report." hidden="1">{"Equipment",#N/A,FALSE,"A";"Summary",#N/A,FALSE,"B"}</definedName>
    <definedName name="Yes">[2]Lists!$A$1:$A$3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6" i="25" l="1"/>
  <c r="J26" i="25"/>
  <c r="I26" i="25"/>
  <c r="H26" i="25"/>
  <c r="G26" i="25"/>
  <c r="W25" i="25"/>
  <c r="Q25" i="25"/>
  <c r="P25" i="25"/>
  <c r="O25" i="25"/>
  <c r="N25" i="25"/>
  <c r="M25" i="25"/>
  <c r="K25" i="25"/>
  <c r="J25" i="25"/>
  <c r="I25" i="25"/>
  <c r="H25" i="25"/>
  <c r="G25" i="25"/>
  <c r="W24" i="25"/>
  <c r="V24" i="25"/>
  <c r="U24" i="25"/>
  <c r="T24" i="25"/>
  <c r="X24" i="25" s="1"/>
  <c r="Z24" i="25" s="1"/>
  <c r="Z25" i="25" s="1"/>
  <c r="Z26" i="25" s="1"/>
  <c r="S24" i="25"/>
  <c r="R24" i="25"/>
  <c r="L24" i="25"/>
  <c r="W23" i="25"/>
  <c r="V23" i="25"/>
  <c r="U23" i="25"/>
  <c r="X23" i="25" s="1"/>
  <c r="Z23" i="25" s="1"/>
  <c r="T23" i="25"/>
  <c r="S23" i="25"/>
  <c r="R23" i="25"/>
  <c r="L23" i="25"/>
  <c r="W22" i="25"/>
  <c r="V22" i="25"/>
  <c r="U22" i="25"/>
  <c r="T22" i="25"/>
  <c r="S22" i="25"/>
  <c r="X22" i="25" s="1"/>
  <c r="Z22" i="25" s="1"/>
  <c r="R22" i="25"/>
  <c r="L22" i="25"/>
  <c r="W21" i="25"/>
  <c r="V21" i="25"/>
  <c r="V25" i="25" s="1"/>
  <c r="U21" i="25"/>
  <c r="U25" i="25" s="1"/>
  <c r="T21" i="25"/>
  <c r="T25" i="25" s="1"/>
  <c r="S21" i="25"/>
  <c r="X21" i="25" s="1"/>
  <c r="R21" i="25"/>
  <c r="R25" i="25" s="1"/>
  <c r="L21" i="25"/>
  <c r="L25" i="25" s="1"/>
  <c r="Q20" i="25"/>
  <c r="Q26" i="25" s="1"/>
  <c r="P20" i="25"/>
  <c r="P26" i="25" s="1"/>
  <c r="O20" i="25"/>
  <c r="O26" i="25" s="1"/>
  <c r="N20" i="25"/>
  <c r="N26" i="25" s="1"/>
  <c r="M20" i="25"/>
  <c r="M26" i="25" s="1"/>
  <c r="L20" i="25"/>
  <c r="K20" i="25"/>
  <c r="J20" i="25"/>
  <c r="I20" i="25"/>
  <c r="H20" i="25"/>
  <c r="G20" i="25"/>
  <c r="Y19" i="25"/>
  <c r="X19" i="25"/>
  <c r="Z19" i="25" s="1"/>
  <c r="Z20" i="25" s="1"/>
  <c r="W19" i="25"/>
  <c r="V19" i="25"/>
  <c r="U19" i="25"/>
  <c r="T19" i="25"/>
  <c r="S19" i="25"/>
  <c r="R19" i="25"/>
  <c r="L19" i="25"/>
  <c r="Y18" i="25"/>
  <c r="W18" i="25"/>
  <c r="V18" i="25"/>
  <c r="U18" i="25"/>
  <c r="T18" i="25"/>
  <c r="X18" i="25" s="1"/>
  <c r="Z18" i="25" s="1"/>
  <c r="S18" i="25"/>
  <c r="R18" i="25"/>
  <c r="L18" i="25"/>
  <c r="Y17" i="25"/>
  <c r="W17" i="25"/>
  <c r="V17" i="25"/>
  <c r="X17" i="25" s="1"/>
  <c r="Z17" i="25" s="1"/>
  <c r="U17" i="25"/>
  <c r="T17" i="25"/>
  <c r="S17" i="25"/>
  <c r="R17" i="25"/>
  <c r="L17" i="25"/>
  <c r="Y16" i="25"/>
  <c r="W16" i="25"/>
  <c r="W20" i="25" s="1"/>
  <c r="W26" i="25" s="1"/>
  <c r="V16" i="25"/>
  <c r="V20" i="25" s="1"/>
  <c r="V26" i="25" s="1"/>
  <c r="U16" i="25"/>
  <c r="U20" i="25" s="1"/>
  <c r="T16" i="25"/>
  <c r="T20" i="25" s="1"/>
  <c r="T26" i="25" s="1"/>
  <c r="S16" i="25"/>
  <c r="S20" i="25" s="1"/>
  <c r="R16" i="25"/>
  <c r="R20" i="25" s="1"/>
  <c r="R26" i="25" s="1"/>
  <c r="L16" i="25"/>
  <c r="W15" i="25"/>
  <c r="V15" i="25"/>
  <c r="U15" i="25"/>
  <c r="T15" i="25"/>
  <c r="S15" i="25"/>
  <c r="Q15" i="25"/>
  <c r="P15" i="25"/>
  <c r="O15" i="25"/>
  <c r="N15" i="25"/>
  <c r="M15" i="25"/>
  <c r="K15" i="25"/>
  <c r="J15" i="25"/>
  <c r="I15" i="25"/>
  <c r="H15" i="25"/>
  <c r="G15" i="25"/>
  <c r="Z26" i="14"/>
  <c r="X26" i="14"/>
  <c r="W26" i="14"/>
  <c r="V26" i="14"/>
  <c r="U26" i="14"/>
  <c r="T26" i="14"/>
  <c r="S26" i="14"/>
  <c r="R26" i="14"/>
  <c r="Q26" i="14"/>
  <c r="P26" i="14"/>
  <c r="O26" i="14"/>
  <c r="N26" i="14"/>
  <c r="M26" i="14"/>
  <c r="H26" i="14"/>
  <c r="I26" i="14"/>
  <c r="J26" i="14"/>
  <c r="K26" i="14"/>
  <c r="L26" i="14"/>
  <c r="G26" i="14"/>
  <c r="H14" i="21"/>
  <c r="W14" i="21"/>
  <c r="V14" i="21"/>
  <c r="U14" i="21"/>
  <c r="T14" i="21"/>
  <c r="Q14" i="21"/>
  <c r="P14" i="21"/>
  <c r="O14" i="21"/>
  <c r="N14" i="21"/>
  <c r="M14" i="21"/>
  <c r="K14" i="21"/>
  <c r="J14" i="21"/>
  <c r="I14" i="21"/>
  <c r="G14" i="21"/>
  <c r="R11" i="21"/>
  <c r="Q11" i="21"/>
  <c r="Q15" i="21" s="1"/>
  <c r="P11" i="21"/>
  <c r="P15" i="21" s="1"/>
  <c r="O11" i="21"/>
  <c r="O15" i="21" s="1"/>
  <c r="N11" i="21"/>
  <c r="N15" i="21" s="1"/>
  <c r="M11" i="21"/>
  <c r="M15" i="21" s="1"/>
  <c r="K11" i="21"/>
  <c r="K15" i="21" s="1"/>
  <c r="J11" i="21"/>
  <c r="J15" i="21" s="1"/>
  <c r="I11" i="21"/>
  <c r="I15" i="21" s="1"/>
  <c r="H11" i="21"/>
  <c r="G11" i="21"/>
  <c r="G15" i="21" s="1"/>
  <c r="W8" i="21"/>
  <c r="V8" i="21"/>
  <c r="U8" i="21"/>
  <c r="T8" i="21"/>
  <c r="S8" i="21"/>
  <c r="Q8" i="21"/>
  <c r="P8" i="21"/>
  <c r="O8" i="21"/>
  <c r="N8" i="21"/>
  <c r="M8" i="21"/>
  <c r="K8" i="21"/>
  <c r="J8" i="21"/>
  <c r="I8" i="21"/>
  <c r="H8" i="21"/>
  <c r="G8" i="21"/>
  <c r="W13" i="21"/>
  <c r="V13" i="21"/>
  <c r="U13" i="21"/>
  <c r="T13" i="21"/>
  <c r="S13" i="21"/>
  <c r="X13" i="21" s="1"/>
  <c r="W12" i="21"/>
  <c r="V12" i="21"/>
  <c r="U12" i="21"/>
  <c r="T12" i="21"/>
  <c r="S12" i="21"/>
  <c r="W10" i="21"/>
  <c r="V10" i="21"/>
  <c r="U10" i="21"/>
  <c r="T10" i="21"/>
  <c r="S10" i="21"/>
  <c r="X10" i="21" s="1"/>
  <c r="W9" i="21"/>
  <c r="W11" i="21" s="1"/>
  <c r="V9" i="21"/>
  <c r="U9" i="21"/>
  <c r="T9" i="21"/>
  <c r="S9" i="21"/>
  <c r="R13" i="21"/>
  <c r="R12" i="21"/>
  <c r="R14" i="21" s="1"/>
  <c r="R10" i="21"/>
  <c r="R9" i="21"/>
  <c r="W15" i="14"/>
  <c r="V15" i="14"/>
  <c r="U15" i="14"/>
  <c r="T15" i="14"/>
  <c r="S15" i="14"/>
  <c r="Q15" i="14"/>
  <c r="P15" i="14"/>
  <c r="O15" i="14"/>
  <c r="N15" i="14"/>
  <c r="M15" i="14"/>
  <c r="K15" i="14"/>
  <c r="J15" i="14"/>
  <c r="I15" i="14"/>
  <c r="H15" i="14"/>
  <c r="G15" i="14"/>
  <c r="L20" i="14"/>
  <c r="R25" i="14"/>
  <c r="R20" i="14"/>
  <c r="X25" i="14"/>
  <c r="X20" i="14"/>
  <c r="Z25" i="14"/>
  <c r="Z22" i="14"/>
  <c r="Z23" i="14"/>
  <c r="Z24" i="14"/>
  <c r="Z21" i="14"/>
  <c r="Z20" i="14"/>
  <c r="Z18" i="14"/>
  <c r="Z19" i="14"/>
  <c r="Z17" i="14"/>
  <c r="Z16" i="14"/>
  <c r="W24" i="14"/>
  <c r="V24" i="14"/>
  <c r="U24" i="14"/>
  <c r="T24" i="14"/>
  <c r="S24" i="14"/>
  <c r="X24" i="14" s="1"/>
  <c r="W23" i="14"/>
  <c r="V23" i="14"/>
  <c r="U23" i="14"/>
  <c r="T23" i="14"/>
  <c r="S23" i="14"/>
  <c r="W22" i="14"/>
  <c r="V22" i="14"/>
  <c r="U22" i="14"/>
  <c r="T22" i="14"/>
  <c r="S22" i="14"/>
  <c r="X22" i="14" s="1"/>
  <c r="W21" i="14"/>
  <c r="V21" i="14"/>
  <c r="U21" i="14"/>
  <c r="T21" i="14"/>
  <c r="S21" i="14"/>
  <c r="S25" i="14" s="1"/>
  <c r="T16" i="14"/>
  <c r="U16" i="14"/>
  <c r="U20" i="14" s="1"/>
  <c r="V16" i="14"/>
  <c r="W16" i="14"/>
  <c r="T17" i="14"/>
  <c r="U17" i="14"/>
  <c r="V17" i="14"/>
  <c r="W17" i="14"/>
  <c r="T18" i="14"/>
  <c r="U18" i="14"/>
  <c r="V18" i="14"/>
  <c r="W18" i="14"/>
  <c r="T19" i="14"/>
  <c r="U19" i="14"/>
  <c r="V19" i="14"/>
  <c r="W19" i="14"/>
  <c r="S17" i="14"/>
  <c r="S18" i="14"/>
  <c r="S19" i="14"/>
  <c r="S16" i="14"/>
  <c r="X16" i="14" s="1"/>
  <c r="Y16" i="14"/>
  <c r="R24" i="14"/>
  <c r="R23" i="14"/>
  <c r="R22" i="14"/>
  <c r="R21" i="14"/>
  <c r="R19" i="14"/>
  <c r="R18" i="14"/>
  <c r="R17" i="14"/>
  <c r="R16" i="14"/>
  <c r="L24" i="14"/>
  <c r="L23" i="14"/>
  <c r="L22" i="14"/>
  <c r="L21" i="14"/>
  <c r="L16" i="14"/>
  <c r="W20" i="14"/>
  <c r="S20" i="14"/>
  <c r="V25" i="14"/>
  <c r="U25" i="14"/>
  <c r="T25" i="14"/>
  <c r="Q25" i="14"/>
  <c r="P25" i="14"/>
  <c r="O25" i="14"/>
  <c r="N25" i="14"/>
  <c r="M25" i="14"/>
  <c r="Q20" i="14"/>
  <c r="P20" i="14"/>
  <c r="O20" i="14"/>
  <c r="N20" i="14"/>
  <c r="M20" i="14"/>
  <c r="K25" i="14"/>
  <c r="J25" i="14"/>
  <c r="I25" i="14"/>
  <c r="H25" i="14"/>
  <c r="G25" i="14"/>
  <c r="H20" i="14"/>
  <c r="I20" i="14"/>
  <c r="J20" i="14"/>
  <c r="K20" i="14"/>
  <c r="G20" i="14"/>
  <c r="Z21" i="25" l="1"/>
  <c r="X25" i="25"/>
  <c r="U26" i="25"/>
  <c r="L26" i="25"/>
  <c r="X16" i="25"/>
  <c r="S25" i="25"/>
  <c r="S26" i="25" s="1"/>
  <c r="H15" i="21"/>
  <c r="T11" i="21"/>
  <c r="T15" i="21" s="1"/>
  <c r="X12" i="21"/>
  <c r="X9" i="21"/>
  <c r="W15" i="21"/>
  <c r="S14" i="21"/>
  <c r="R15" i="21"/>
  <c r="U11" i="21"/>
  <c r="U15" i="21" s="1"/>
  <c r="S11" i="21"/>
  <c r="S15" i="21" s="1"/>
  <c r="V11" i="21"/>
  <c r="V15" i="21" s="1"/>
  <c r="X19" i="14"/>
  <c r="X18" i="14"/>
  <c r="X17" i="14"/>
  <c r="X21" i="14"/>
  <c r="V20" i="14"/>
  <c r="W25" i="14"/>
  <c r="X23" i="14"/>
  <c r="T20" i="14"/>
  <c r="L17" i="14"/>
  <c r="Y17" i="14" s="1"/>
  <c r="L18" i="14"/>
  <c r="Y18" i="14" s="1"/>
  <c r="L19" i="14"/>
  <c r="Y19" i="14" s="1"/>
  <c r="X20" i="25" l="1"/>
  <c r="X26" i="25" s="1"/>
  <c r="Z16" i="25"/>
  <c r="D10" i="25" s="1"/>
  <c r="L25" i="14"/>
  <c r="L10" i="21"/>
  <c r="Y10" i="21" s="1"/>
  <c r="L12" i="21"/>
  <c r="L13" i="21"/>
  <c r="L9" i="21"/>
  <c r="L11" i="21" s="1"/>
  <c r="L14" i="21" l="1"/>
  <c r="L15" i="21" s="1"/>
  <c r="D10" i="14"/>
  <c r="X11" i="21" l="1"/>
  <c r="Y9" i="21"/>
  <c r="Z9" i="21"/>
  <c r="Z10" i="21" l="1"/>
  <c r="Z11" i="21" s="1"/>
  <c r="X14" i="21" l="1"/>
  <c r="X15" i="21" s="1"/>
  <c r="D4" i="21" s="1"/>
  <c r="Y13" i="21"/>
  <c r="Y12" i="21"/>
  <c r="Z12" i="21"/>
  <c r="Z13" i="21" s="1"/>
  <c r="Z14" i="21" l="1"/>
  <c r="Z15" i="21" s="1"/>
</calcChain>
</file>

<file path=xl/sharedStrings.xml><?xml version="1.0" encoding="utf-8"?>
<sst xmlns="http://schemas.openxmlformats.org/spreadsheetml/2006/main" count="104" uniqueCount="50">
  <si>
    <t>Low Carbon Fuels Fund (LCFF) Window 1 - Appendix D: Funded activities budget</t>
  </si>
  <si>
    <r>
      <rPr>
        <b/>
        <sz val="14"/>
        <rFont val="Calibri"/>
        <family val="2"/>
        <scheme val="minor"/>
      </rPr>
      <t>Detailed project budget (including claims forecast) -</t>
    </r>
    <r>
      <rPr>
        <b/>
        <sz val="14"/>
        <color rgb="FF1A4596"/>
        <rFont val="Calibri"/>
        <family val="2"/>
        <scheme val="minor"/>
      </rPr>
      <t xml:space="preserve"> </t>
    </r>
    <r>
      <rPr>
        <b/>
        <sz val="14"/>
        <color rgb="FFFF0000"/>
        <rFont val="Calibri"/>
        <family val="2"/>
        <scheme val="minor"/>
      </rPr>
      <t>FOAK commercial plant only</t>
    </r>
  </si>
  <si>
    <t xml:space="preserve">Please fill in the white cells to complete this worksheet. Cells shaded light grey will populate automatically. Insert columns between columns J-K, P-Q &amp; V-W if you have more than 5 organisations in your consortium/that you are partnering with, and insert the new organisation name(s) and spend, and ensure the organisation names and sum formulae are still correct.
This costing sheet should include major milestones as identified within the overall work plan (to be submitted as Appendix C) and forecast the overall eligible costs to be incurred and the grant claim to be made once the milestone has been achieved (and the associated deliverables evidenced). Please note, all funds must be drawn down before 31st March in each funding year (FY26/27, FY27/28) and your forecast should reflect this. Typically there might be 2-4 project milestones in any one funding year, although there may be more or less if the programme of work requires it. Avoid one milestone claim spanning two project lifecycle stages by creating a new milestone if necessary.
Note that a list of inelible and eligible activities are provided in the LCFF guidance document, Annex D. The maximum grant intensity for any Detailed Design stage activities is 50%. 
</t>
  </si>
  <si>
    <t>Project Name:</t>
  </si>
  <si>
    <t>Lead Organisation</t>
  </si>
  <si>
    <t>Organisation 2</t>
  </si>
  <si>
    <t>Organisation 3</t>
  </si>
  <si>
    <t>Organisation 4</t>
  </si>
  <si>
    <t>Organisation 5</t>
  </si>
  <si>
    <t>LCFF grant request for FOAK commercial project activities:</t>
  </si>
  <si>
    <t>Organisation name</t>
  </si>
  <si>
    <t>Milestone No.</t>
  </si>
  <si>
    <t>Month milestone achieved</t>
  </si>
  <si>
    <t>Deliverables/tasks associated with milestone</t>
  </si>
  <si>
    <t>Evidence</t>
  </si>
  <si>
    <t>Project lifecycle stage</t>
  </si>
  <si>
    <t>Eligible* project spend for milestone
(£)</t>
  </si>
  <si>
    <t>Match funding of eligible* activities for milestone
(£)</t>
  </si>
  <si>
    <t>Grant funding of eligible* activities for milestone
(£)</t>
  </si>
  <si>
    <t>LCFF grant funding intensity for this milestone</t>
  </si>
  <si>
    <t>Cumulative grant funding requested (£)</t>
  </si>
  <si>
    <t>Total</t>
  </si>
  <si>
    <t>FY26/27 TOTAL (FUNDING YEAR 1)</t>
  </si>
  <si>
    <t>FY27/28 TOTAL (FUNDING YEAR 2)</t>
  </si>
  <si>
    <t>FUNDING PERIOD TOTAL (FUNDING YEARS 1+2)</t>
  </si>
  <si>
    <r>
      <rPr>
        <b/>
        <sz val="14"/>
        <rFont val="Calibri"/>
        <family val="2"/>
        <scheme val="minor"/>
      </rPr>
      <t>Detailed project budget (including claims forecast) -</t>
    </r>
    <r>
      <rPr>
        <b/>
        <sz val="14"/>
        <color rgb="FF1A4596"/>
        <rFont val="Calibri"/>
        <family val="2"/>
        <scheme val="minor"/>
      </rPr>
      <t xml:space="preserve"> </t>
    </r>
    <r>
      <rPr>
        <b/>
        <sz val="14"/>
        <color rgb="FFFF0000"/>
        <rFont val="Calibri"/>
        <family val="2"/>
        <scheme val="minor"/>
      </rPr>
      <t>Demonstration plant only</t>
    </r>
  </si>
  <si>
    <t>LCFF grant request for Demonstration project activities:</t>
  </si>
  <si>
    <t>Advanced SAF Project</t>
  </si>
  <si>
    <t>Project Lead:</t>
  </si>
  <si>
    <t>AAA</t>
  </si>
  <si>
    <t>BBB</t>
  </si>
  <si>
    <t>CCC</t>
  </si>
  <si>
    <t>DDD</t>
  </si>
  <si>
    <t>EEE</t>
  </si>
  <si>
    <t>Total grant request:</t>
  </si>
  <si>
    <t>Deliverables/ tasks associated with milestone</t>
  </si>
  <si>
    <t>1.1 Completion of Initial Pre-FEED Works Package
1.2 Emissions and Regulatory Baseline Assessment
1.3 Hazard Identification (HAZID) Study
1.4 Project Initiation Meeting with Monitoring Officer
1.5 Self-Assessment Report in accordance with Annex 7, Paragraph 1.1
1.6 Submission of Updated Project Risk Register
1.7 Monthly Progress Reporting in accordance with Grant Offer Letter
1.8 Submission of Timesheets and Invoice Summary</t>
  </si>
  <si>
    <t>1.1.1 Basis of Design and Process Description Document
1.1.2 Heat and Material Balance Documentation
1.1.3 Simplified Process Flow Diagrams
1.1.4 Utility Summary (Qualitative and Estimated)
1.2.1 Emissions and Regulatory Baseline Assessment Report
1.3.1 HAZID Workshop Report and Findings
1.4.1 Project Initiation Meeting Minutes and Agreed Actions
1.5.1 Completed Self-Assessment Form
1.6.1 Updated Project Risk Register
1.7.1 Monthly Report Submission(s) Approved by Monitoring Officer
1.8.1 Staff Timesheets and Invoices Exceeding £5,000</t>
  </si>
  <si>
    <t>Pre-FEED</t>
  </si>
  <si>
    <t>2.1 Completion of Final Pre-FEED Works Package
2.2 Stakeholder Engagement and Permitting Gap Analysis Report
2.3 Risk Register and Mitigation Strategy
2.4 Monthly Progress Reporting in accordance with Grant Offer Letter
2.5 Submission of Timesheets and Invoice Summary</t>
  </si>
  <si>
    <t>2.1.1 Preliminary Capital and Operating Expenditure Estimate (Class 4)
2.1.2 Level 2 Project Schedule (High-Level Overview)
2.1.3 Plot Plan (Preliminary) and 3D Model Development
2.1.4 Execution Strategy and Procurement Plan
2.2.1 Stakeholder Engagement and Permitting Gap Analysis Report
2.3.1 Risk Register and Mitigation Strategy Document
2.4.1 Monthly Report Submission(s) Approved by Monitoring Officer
2.5.1 Staff Timesheets and Invoices Exceeding £5,000</t>
  </si>
  <si>
    <t>3.1 Completion of Initial FEED Works Package
3.2 Hazard and Operability Study (HAZOP) Workshop and Report
3.3 Permitting Plan and Draft Permit Applications
3.4 Monthly Progress Reporting in accordance with Grant Offer Letter
3.5 Submission of Timesheets and Invoice Summary</t>
  </si>
  <si>
    <t>3.1.1 Process Flow Diagrams and Key Piping and Instrumentation Diagrams (Critical Paths)
3.1.2 Equipment Lists and Critical Equipment Datasheets
3.1.3 Heat and Material Balance Documentation
3.1.4 ISBL/OSBL Estimate Scoping Basis (Excluding Material Take-Offs)
3.1.5 Major Equipment Sizing and Budget Requests for Quotation
3.1.6 Battery Limits Definition Document
3.2.1 HAZOP Study Report
3.3.1 Permitting Plan and Draft Applications
3.4.1 Monthly Report Submission(s) Approved by Monitoring Officer
3.5.1 Staff Timesheets and Invoices Exceeding £5,000</t>
  </si>
  <si>
    <t>FEED</t>
  </si>
  <si>
    <t>4.1 Completion of Advanced FEED Works Package
4.2 Execution Plan and Constructability Review
4.3 Final Project Risk Assessment
4.4 Self-Assessment Report in accordance with Annex 7, Paragraph 1.2
4.5 Commercialisation Plan in accordance with Annex 7, Paragraph 2
4.6 Submission of Updated Project Risk Register
4.7 Monthly and Quarterly Progress Reports
4.8 Submission of Timesheets and Invoice Summary</t>
  </si>
  <si>
    <t>4.1.1 Process Control Strategy (Outline)
4.1.2 Electrical and Instrumentation Concept Design
4.1.3 Civil and Structural Assumptions for Cost Estimation
4.1.4 Capital Expenditure Class 3 Estimate
4.1.5 Level 3 Project Schedule (Engineering and Construction)
4.1.6 Procurement Plan including Long-Lead Items and Critical Requests for Quotation
4.1.7 FEED Summary Report
4.2.1 Execution Plan and Constructability Review Report
4.3.1 Final Project Risk Assessment Document
4.4.1 Completed Self-Assessment Form
4.5.1 Completed Commercialisation Plan
4.6.1 Updated Project Risk Register
4.7.1 Monthly and Quarterly Report Submissions Approved by Monitoring Officer
4.8.1 Staff Timesheets and Invoices</t>
  </si>
  <si>
    <t>Version control: v2.0</t>
  </si>
  <si>
    <t>Yes</t>
  </si>
  <si>
    <t>No</t>
  </si>
  <si>
    <t>Detailed Design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</si>
</sst>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quot;£&quot;* #,##0_-;\-&quot;£&quot;* #,##0_-;_-&quot;£&quot;* &quot;-&quot;_-;_-@_-"/>
    <numFmt numFmtId="165" formatCode="_-* #,##0_-;\-* #,##0_-;_-* &quot;-&quot;_-;_-@_-"/>
    <numFmt numFmtId="166" formatCode="_-* #,##0.00_-;\-* #,##0.00_-;_-* &quot;-&quot;??_-;_-@_-"/>
    <numFmt numFmtId="167" formatCode="0.0%"/>
  </numFmts>
  <fonts count="24">
    <font>
      <sz val="11"/>
      <color theme="1"/>
      <name val="Calibri"/>
      <family val="2"/>
      <scheme val="minor"/>
    </font>
    <font>
      <b/>
      <sz val="11"/>
      <color theme="0"/>
      <name val="Calibri"/>
      <family val="2"/>
      <scheme val="minor"/>
    </font>
    <font>
      <i/>
      <sz val="11"/>
      <color theme="0" tint="-0.34998626667073579"/>
      <name val="Calibri"/>
      <family val="2"/>
      <scheme val="minor"/>
    </font>
    <font>
      <sz val="10"/>
      <name val="Arial"/>
      <family val="2"/>
    </font>
    <font>
      <sz val="11"/>
      <color theme="1"/>
      <name val="Calibri"/>
      <family val="2"/>
      <scheme val="minor"/>
    </font>
    <font>
      <sz val="10"/>
      <color theme="1"/>
      <name val="Calibri"/>
      <family val="2"/>
      <scheme val="minor"/>
    </font>
    <font>
      <sz val="11"/>
      <color rgb="FF006100"/>
      <name val="Calibri"/>
      <family val="2"/>
      <scheme val="minor"/>
    </font>
    <font>
      <b/>
      <i/>
      <sz val="10"/>
      <color theme="1"/>
      <name val="Calibri"/>
      <family val="2"/>
      <scheme val="minor"/>
    </font>
    <font>
      <sz val="10"/>
      <name val="Calibri"/>
      <family val="2"/>
      <scheme val="minor"/>
    </font>
    <font>
      <b/>
      <i/>
      <sz val="11"/>
      <color theme="0"/>
      <name val="Calibri"/>
      <family val="2"/>
      <scheme val="minor"/>
    </font>
    <font>
      <sz val="11"/>
      <color rgb="FF3F3F76"/>
      <name val="Calibri"/>
      <family val="2"/>
      <scheme val="minor"/>
    </font>
    <font>
      <sz val="16"/>
      <color rgb="FF1A4596"/>
      <name val="Calibri"/>
      <family val="2"/>
      <scheme val="minor"/>
    </font>
    <font>
      <i/>
      <sz val="10"/>
      <color rgb="FF595959"/>
      <name val="Calibri"/>
      <family val="2"/>
      <scheme val="minor"/>
    </font>
    <font>
      <i/>
      <sz val="11"/>
      <color theme="0" tint="-0.499984740745262"/>
      <name val="Calibri"/>
      <family val="2"/>
      <scheme val="minor"/>
    </font>
    <font>
      <sz val="8"/>
      <name val="Calibri"/>
      <family val="2"/>
      <scheme val="minor"/>
    </font>
    <font>
      <b/>
      <u/>
      <sz val="16"/>
      <color rgb="FF1A4596"/>
      <name val="Calibri"/>
      <family val="2"/>
      <scheme val="minor"/>
    </font>
    <font>
      <sz val="11"/>
      <color theme="0" tint="-0.34998626667073579"/>
      <name val="Calibri"/>
      <family val="2"/>
      <scheme val="minor"/>
    </font>
    <font>
      <b/>
      <sz val="11"/>
      <color rgb="FFFF0000"/>
      <name val="Calibri"/>
      <family val="2"/>
      <scheme val="minor"/>
    </font>
    <font>
      <b/>
      <sz val="16"/>
      <name val="Calibri"/>
      <family val="2"/>
      <scheme val="minor"/>
    </font>
    <font>
      <sz val="11"/>
      <name val="Calibri"/>
      <family val="2"/>
    </font>
    <font>
      <sz val="11"/>
      <name val="Calibri"/>
      <family val="2"/>
      <scheme val="minor"/>
    </font>
    <font>
      <b/>
      <sz val="14"/>
      <color rgb="FF1A4596"/>
      <name val="Calibri"/>
      <family val="2"/>
      <scheme val="minor"/>
    </font>
    <font>
      <b/>
      <sz val="14"/>
      <name val="Calibri"/>
      <family val="2"/>
      <scheme val="minor"/>
    </font>
    <font>
      <b/>
      <sz val="14"/>
      <color rgb="FFFF0000"/>
      <name val="Calibri"/>
      <family val="2"/>
      <scheme val="minor"/>
    </font>
  </fonts>
  <fills count="12">
    <fill>
      <patternFill patternType="none"/>
    </fill>
    <fill>
      <patternFill patternType="gray125"/>
    </fill>
    <fill>
      <patternFill patternType="solid">
        <fgColor rgb="FFC6EFCE"/>
      </patternFill>
    </fill>
    <fill>
      <patternFill patternType="solid">
        <fgColor rgb="FFFFCC99"/>
      </patternFill>
    </fill>
    <fill>
      <patternFill patternType="solid">
        <fgColor rgb="FF1A4596"/>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6" tint="-0.249977111117893"/>
        <bgColor indexed="64"/>
      </patternFill>
    </fill>
    <fill>
      <patternFill patternType="solid">
        <fgColor theme="5" tint="-0.249977111117893"/>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7">
    <xf numFmtId="0" fontId="0"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166" fontId="4" fillId="0" borderId="0" applyFont="0" applyFill="0" applyBorder="0" applyAlignment="0" applyProtection="0"/>
    <xf numFmtId="0" fontId="6" fillId="2" borderId="0" applyNumberFormat="0" applyBorder="0" applyAlignment="0" applyProtection="0"/>
    <xf numFmtId="0" fontId="10" fillId="3" borderId="2" applyNumberFormat="0" applyFont="0" applyFill="0" applyBorder="0" applyAlignment="0">
      <protection locked="0"/>
    </xf>
  </cellStyleXfs>
  <cellXfs count="71">
    <xf numFmtId="0" fontId="0" fillId="0" borderId="0" xfId="0"/>
    <xf numFmtId="0" fontId="5" fillId="5" borderId="0" xfId="0" applyFont="1" applyFill="1"/>
    <xf numFmtId="0" fontId="2" fillId="5" borderId="0" xfId="0" applyFont="1" applyFill="1" applyAlignment="1">
      <alignment horizontal="left" vertical="center" wrapText="1"/>
    </xf>
    <xf numFmtId="0" fontId="2" fillId="5" borderId="0" xfId="0" applyFont="1" applyFill="1" applyAlignment="1">
      <alignment horizontal="left" vertical="center"/>
    </xf>
    <xf numFmtId="0" fontId="5" fillId="5" borderId="0" xfId="0" applyFont="1" applyFill="1" applyAlignment="1">
      <alignment wrapText="1"/>
    </xf>
    <xf numFmtId="0" fontId="7" fillId="5" borderId="0" xfId="0" applyFont="1" applyFill="1"/>
    <xf numFmtId="0" fontId="8" fillId="5" borderId="0" xfId="0" applyFont="1" applyFill="1" applyAlignment="1">
      <alignment horizontal="center" vertical="center"/>
    </xf>
    <xf numFmtId="0" fontId="8" fillId="5" borderId="0" xfId="0" applyFont="1" applyFill="1" applyAlignment="1">
      <alignment vertical="center"/>
    </xf>
    <xf numFmtId="1" fontId="8" fillId="5" borderId="1" xfId="4" applyNumberFormat="1" applyFont="1" applyFill="1" applyBorder="1" applyAlignment="1">
      <alignment horizontal="center" vertical="center"/>
    </xf>
    <xf numFmtId="0" fontId="8" fillId="5" borderId="1" xfId="0" applyFont="1" applyFill="1" applyBorder="1" applyAlignment="1">
      <alignment vertical="center"/>
    </xf>
    <xf numFmtId="0" fontId="8" fillId="5" borderId="1" xfId="0" applyFont="1" applyFill="1" applyBorder="1" applyAlignment="1">
      <alignment vertical="center" wrapText="1"/>
    </xf>
    <xf numFmtId="0" fontId="8" fillId="5" borderId="0" xfId="0" quotePrefix="1" applyFont="1" applyFill="1" applyAlignment="1">
      <alignment vertical="center"/>
    </xf>
    <xf numFmtId="0" fontId="8" fillId="5" borderId="1" xfId="0" applyFont="1" applyFill="1" applyBorder="1"/>
    <xf numFmtId="0" fontId="8" fillId="5" borderId="0" xfId="0" applyFont="1" applyFill="1"/>
    <xf numFmtId="0" fontId="1" fillId="4" borderId="1" xfId="0" applyFont="1" applyFill="1" applyBorder="1" applyAlignment="1">
      <alignment horizontal="center" vertical="center" wrapText="1"/>
    </xf>
    <xf numFmtId="0" fontId="2" fillId="0" borderId="0" xfId="0" applyFont="1" applyAlignment="1">
      <alignment horizontal="left" vertical="center"/>
    </xf>
    <xf numFmtId="0" fontId="11" fillId="5" borderId="0" xfId="0" applyFont="1" applyFill="1"/>
    <xf numFmtId="17" fontId="12" fillId="5" borderId="1" xfId="0" applyNumberFormat="1" applyFont="1" applyFill="1" applyBorder="1" applyAlignment="1">
      <alignment horizontal="left" vertical="center"/>
    </xf>
    <xf numFmtId="164" fontId="8" fillId="5" borderId="1" xfId="0" applyNumberFormat="1" applyFont="1" applyFill="1" applyBorder="1" applyAlignment="1">
      <alignment vertical="center" wrapText="1"/>
    </xf>
    <xf numFmtId="164" fontId="8" fillId="5" borderId="1" xfId="0" applyNumberFormat="1" applyFont="1" applyFill="1" applyBorder="1"/>
    <xf numFmtId="0" fontId="13" fillId="5" borderId="1" xfId="0" applyFont="1" applyFill="1" applyBorder="1" applyAlignment="1">
      <alignment horizontal="center" vertical="center"/>
    </xf>
    <xf numFmtId="164" fontId="13" fillId="6" borderId="4" xfId="0" applyNumberFormat="1" applyFont="1" applyFill="1" applyBorder="1" applyAlignment="1">
      <alignment horizontal="left" vertical="center"/>
    </xf>
    <xf numFmtId="17" fontId="8" fillId="5" borderId="1" xfId="0" applyNumberFormat="1" applyFont="1" applyFill="1" applyBorder="1" applyAlignment="1">
      <alignment horizontal="left" vertical="center"/>
    </xf>
    <xf numFmtId="164" fontId="8" fillId="6" borderId="1" xfId="5" applyNumberFormat="1" applyFont="1" applyFill="1" applyBorder="1" applyAlignment="1">
      <alignment horizontal="center" vertical="center"/>
    </xf>
    <xf numFmtId="165" fontId="8" fillId="6" borderId="1" xfId="0" applyNumberFormat="1" applyFont="1" applyFill="1" applyBorder="1" applyAlignment="1">
      <alignment horizontal="center" vertical="center" wrapText="1"/>
    </xf>
    <xf numFmtId="0" fontId="0" fillId="7" borderId="0" xfId="0" applyFill="1"/>
    <xf numFmtId="0" fontId="15" fillId="5" borderId="0" xfId="0" applyFont="1" applyFill="1"/>
    <xf numFmtId="0" fontId="18" fillId="5" borderId="0" xfId="0" applyFont="1" applyFill="1"/>
    <xf numFmtId="0" fontId="21" fillId="5" borderId="0" xfId="0" applyFont="1" applyFill="1"/>
    <xf numFmtId="1" fontId="1" fillId="8" borderId="6" xfId="0" applyNumberFormat="1" applyFont="1" applyFill="1" applyBorder="1" applyAlignment="1">
      <alignment vertical="center" wrapText="1"/>
    </xf>
    <xf numFmtId="1" fontId="1" fillId="8" borderId="5" xfId="0" applyNumberFormat="1" applyFont="1" applyFill="1" applyBorder="1" applyAlignment="1">
      <alignment vertical="center"/>
    </xf>
    <xf numFmtId="0" fontId="17" fillId="7" borderId="0" xfId="0" applyFont="1" applyFill="1" applyAlignment="1">
      <alignment wrapText="1"/>
    </xf>
    <xf numFmtId="166" fontId="8" fillId="5" borderId="0" xfId="0" applyNumberFormat="1" applyFont="1" applyFill="1" applyAlignment="1">
      <alignment vertical="center"/>
    </xf>
    <xf numFmtId="0" fontId="1" fillId="9" borderId="1" xfId="0" applyFont="1" applyFill="1" applyBorder="1" applyAlignment="1">
      <alignment horizontal="center" vertical="center" wrapText="1"/>
    </xf>
    <xf numFmtId="0" fontId="1" fillId="10" borderId="1" xfId="0" applyFont="1" applyFill="1" applyBorder="1" applyAlignment="1">
      <alignment horizontal="center" vertical="center" wrapText="1"/>
    </xf>
    <xf numFmtId="1" fontId="1" fillId="9" borderId="6" xfId="0" applyNumberFormat="1" applyFont="1" applyFill="1" applyBorder="1" applyAlignment="1">
      <alignment vertical="center" wrapText="1"/>
    </xf>
    <xf numFmtId="0" fontId="1" fillId="11" borderId="1" xfId="0" applyFont="1" applyFill="1" applyBorder="1" applyAlignment="1">
      <alignment horizontal="center" vertical="center" wrapText="1"/>
    </xf>
    <xf numFmtId="164" fontId="1" fillId="11" borderId="6" xfId="0" applyNumberFormat="1" applyFont="1" applyFill="1" applyBorder="1" applyAlignment="1">
      <alignment vertical="center" wrapText="1"/>
    </xf>
    <xf numFmtId="164" fontId="1" fillId="10" borderId="6" xfId="0" applyNumberFormat="1" applyFont="1" applyFill="1" applyBorder="1" applyAlignment="1">
      <alignment vertical="center" wrapText="1"/>
    </xf>
    <xf numFmtId="164" fontId="1" fillId="9" borderId="6" xfId="0" applyNumberFormat="1" applyFont="1" applyFill="1" applyBorder="1" applyAlignment="1">
      <alignment vertical="center" wrapText="1"/>
    </xf>
    <xf numFmtId="167" fontId="8" fillId="6" borderId="1" xfId="0" applyNumberFormat="1" applyFont="1" applyFill="1" applyBorder="1" applyAlignment="1">
      <alignment horizontal="center" vertical="center" wrapText="1"/>
    </xf>
    <xf numFmtId="164" fontId="8" fillId="6" borderId="1" xfId="0" applyNumberFormat="1" applyFont="1" applyFill="1" applyBorder="1" applyAlignment="1">
      <alignment horizontal="center" vertical="center" wrapText="1"/>
    </xf>
    <xf numFmtId="0" fontId="20" fillId="5" borderId="1" xfId="0" applyFont="1" applyFill="1" applyBorder="1" applyAlignment="1">
      <alignment horizontal="center" vertical="center"/>
    </xf>
    <xf numFmtId="0" fontId="16" fillId="5" borderId="1" xfId="0" applyFont="1" applyFill="1" applyBorder="1" applyAlignment="1">
      <alignment horizontal="center" vertical="center"/>
    </xf>
    <xf numFmtId="0" fontId="1" fillId="9" borderId="8" xfId="0" applyFont="1" applyFill="1" applyBorder="1" applyAlignment="1">
      <alignment horizontal="center" vertical="center" wrapText="1"/>
    </xf>
    <xf numFmtId="0" fontId="1" fillId="9" borderId="4" xfId="0" applyFont="1" applyFill="1" applyBorder="1" applyAlignment="1">
      <alignment horizontal="center" vertical="center" wrapText="1"/>
    </xf>
    <xf numFmtId="0" fontId="9" fillId="4" borderId="0" xfId="0" applyFont="1" applyFill="1" applyAlignment="1">
      <alignment horizontal="left" vertical="center" wrapText="1"/>
    </xf>
    <xf numFmtId="0" fontId="9" fillId="4" borderId="3" xfId="0" applyFont="1" applyFill="1" applyBorder="1" applyAlignment="1">
      <alignment horizontal="left" vertical="center" wrapText="1"/>
    </xf>
    <xf numFmtId="0" fontId="19" fillId="5" borderId="0" xfId="0" applyFont="1" applyFill="1" applyAlignment="1">
      <alignment horizontal="left" vertical="top" wrapText="1"/>
    </xf>
    <xf numFmtId="0" fontId="20" fillId="5" borderId="0" xfId="0" applyFont="1" applyFill="1" applyAlignment="1">
      <alignment horizontal="left" vertical="top" wrapText="1"/>
    </xf>
    <xf numFmtId="0" fontId="9" fillId="4" borderId="0" xfId="0" applyFont="1" applyFill="1" applyAlignment="1">
      <alignment horizontal="left" vertical="center"/>
    </xf>
    <xf numFmtId="0" fontId="9" fillId="4" borderId="3" xfId="0" applyFont="1" applyFill="1" applyBorder="1" applyAlignment="1">
      <alignment horizontal="left" vertical="center"/>
    </xf>
    <xf numFmtId="0" fontId="1" fillId="11" borderId="5" xfId="0" applyFont="1" applyFill="1" applyBorder="1" applyAlignment="1">
      <alignment horizontal="center" vertical="center" wrapText="1"/>
    </xf>
    <xf numFmtId="0" fontId="1" fillId="11" borderId="6" xfId="0" applyFont="1" applyFill="1" applyBorder="1" applyAlignment="1">
      <alignment horizontal="center" vertical="center" wrapText="1"/>
    </xf>
    <xf numFmtId="0" fontId="1" fillId="11" borderId="7" xfId="0" applyFont="1" applyFill="1" applyBorder="1" applyAlignment="1">
      <alignment horizontal="center" vertical="center" wrapText="1"/>
    </xf>
    <xf numFmtId="0" fontId="1" fillId="10" borderId="5" xfId="0" applyFont="1" applyFill="1" applyBorder="1" applyAlignment="1">
      <alignment horizontal="center" vertical="center" wrapText="1"/>
    </xf>
    <xf numFmtId="0" fontId="1" fillId="10" borderId="6" xfId="0" applyFont="1" applyFill="1" applyBorder="1" applyAlignment="1">
      <alignment horizontal="center" vertical="center" wrapText="1"/>
    </xf>
    <xf numFmtId="0" fontId="1" fillId="10" borderId="7" xfId="0" applyFont="1" applyFill="1" applyBorder="1" applyAlignment="1">
      <alignment horizontal="center" vertical="center" wrapText="1"/>
    </xf>
    <xf numFmtId="1" fontId="1" fillId="4" borderId="8" xfId="0" applyNumberFormat="1" applyFont="1" applyFill="1" applyBorder="1" applyAlignment="1">
      <alignment horizontal="center" vertical="center" wrapText="1"/>
    </xf>
    <xf numFmtId="1" fontId="1" fillId="4" borderId="4" xfId="0" applyNumberFormat="1" applyFont="1" applyFill="1" applyBorder="1" applyAlignment="1">
      <alignment horizontal="center" vertical="center" wrapText="1"/>
    </xf>
    <xf numFmtId="0" fontId="1" fillId="4" borderId="8"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9" borderId="5" xfId="0" applyFont="1" applyFill="1" applyBorder="1" applyAlignment="1">
      <alignment horizontal="center" vertical="center" wrapText="1"/>
    </xf>
    <xf numFmtId="0" fontId="1" fillId="9" borderId="6" xfId="0" applyFont="1" applyFill="1" applyBorder="1" applyAlignment="1">
      <alignment horizontal="center" vertical="center" wrapText="1"/>
    </xf>
    <xf numFmtId="0" fontId="1" fillId="9" borderId="7" xfId="0" applyFont="1" applyFill="1" applyBorder="1" applyAlignment="1">
      <alignment horizontal="center" vertical="center" wrapText="1"/>
    </xf>
    <xf numFmtId="1" fontId="1" fillId="4" borderId="9" xfId="0" applyNumberFormat="1" applyFont="1" applyFill="1" applyBorder="1" applyAlignment="1">
      <alignment horizontal="center" vertical="center" wrapText="1"/>
    </xf>
    <xf numFmtId="1" fontId="1" fillId="4" borderId="10" xfId="0" applyNumberFormat="1" applyFont="1" applyFill="1" applyBorder="1" applyAlignment="1">
      <alignment horizontal="center" vertical="center" wrapText="1"/>
    </xf>
    <xf numFmtId="0" fontId="1" fillId="4" borderId="9" xfId="0" applyFont="1" applyFill="1" applyBorder="1" applyAlignment="1">
      <alignment horizontal="center" vertical="center" wrapText="1"/>
    </xf>
    <xf numFmtId="0" fontId="1" fillId="4" borderId="10" xfId="0" applyFont="1" applyFill="1" applyBorder="1" applyAlignment="1">
      <alignment horizontal="center" vertical="center" wrapText="1"/>
    </xf>
    <xf numFmtId="0" fontId="1" fillId="4" borderId="11" xfId="0" applyFont="1" applyFill="1" applyBorder="1" applyAlignment="1">
      <alignment horizontal="center" vertical="center" wrapText="1"/>
    </xf>
    <xf numFmtId="0" fontId="1" fillId="4" borderId="12" xfId="0" applyFont="1" applyFill="1" applyBorder="1" applyAlignment="1">
      <alignment horizontal="center" vertical="center" wrapText="1"/>
    </xf>
  </cellXfs>
  <cellStyles count="7">
    <cellStyle name="Comma" xfId="4" builtinId="3"/>
    <cellStyle name="Comma 2" xfId="1" xr:uid="{00000000-0005-0000-0000-000001000000}"/>
    <cellStyle name="Good" xfId="5" builtinId="26"/>
    <cellStyle name="Input" xfId="6" builtinId="20" customBuiltin="1"/>
    <cellStyle name="Normal" xfId="0" builtinId="0"/>
    <cellStyle name="Normal 3" xfId="2" xr:uid="{00000000-0005-0000-0000-000005000000}"/>
    <cellStyle name="Percent 2" xfId="3" xr:uid="{00000000-0005-0000-0000-000007000000}"/>
  </cellStyles>
  <dxfs count="0"/>
  <tableStyles count="0" defaultTableStyle="TableStyleMedium2" defaultPivotStyle="PivotStyleLight16"/>
  <colors>
    <mruColors>
      <color rgb="FF1A45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ustomXml" Target="../customXml/item1.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513061</xdr:colOff>
      <xdr:row>1</xdr:row>
      <xdr:rowOff>814481</xdr:rowOff>
    </xdr:to>
    <xdr:pic>
      <xdr:nvPicPr>
        <xdr:cNvPr id="5" name="Picture 4" descr="20378_DfT-Logo-green">
          <a:extLst>
            <a:ext uri="{FF2B5EF4-FFF2-40B4-BE49-F238E27FC236}">
              <a16:creationId xmlns:a16="http://schemas.microsoft.com/office/drawing/2014/main" id="{9F95CE7F-1A67-4FF4-869B-2AE5B76E60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6529" y="164353"/>
          <a:ext cx="1342297" cy="815975"/>
        </a:xfrm>
        <a:prstGeom prst="rect">
          <a:avLst/>
        </a:prstGeom>
        <a:noFill/>
        <a:ln>
          <a:noFill/>
        </a:ln>
      </xdr:spPr>
    </xdr:pic>
    <xdr:clientData/>
  </xdr:twoCellAnchor>
  <xdr:twoCellAnchor editAs="oneCell">
    <xdr:from>
      <xdr:col>3</xdr:col>
      <xdr:colOff>887020</xdr:colOff>
      <xdr:row>1</xdr:row>
      <xdr:rowOff>57150</xdr:rowOff>
    </xdr:from>
    <xdr:to>
      <xdr:col>3</xdr:col>
      <xdr:colOff>2174087</xdr:colOff>
      <xdr:row>1</xdr:row>
      <xdr:rowOff>568325</xdr:rowOff>
    </xdr:to>
    <xdr:pic>
      <xdr:nvPicPr>
        <xdr:cNvPr id="6" name="Picture 5" descr="A green and black logo&#10;&#10;Description automatically generated">
          <a:extLst>
            <a:ext uri="{FF2B5EF4-FFF2-40B4-BE49-F238E27FC236}">
              <a16:creationId xmlns:a16="http://schemas.microsoft.com/office/drawing/2014/main" id="{DC4AFFC0-75FC-4A07-B504-F797422FAFD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82545" y="219075"/>
          <a:ext cx="1287067" cy="511175"/>
        </a:xfrm>
        <a:prstGeom prst="rect">
          <a:avLst/>
        </a:prstGeom>
      </xdr:spPr>
    </xdr:pic>
    <xdr:clientData/>
  </xdr:twoCellAnchor>
  <xdr:twoCellAnchor editAs="oneCell">
    <xdr:from>
      <xdr:col>2</xdr:col>
      <xdr:colOff>788520</xdr:colOff>
      <xdr:row>1</xdr:row>
      <xdr:rowOff>58420</xdr:rowOff>
    </xdr:from>
    <xdr:to>
      <xdr:col>3</xdr:col>
      <xdr:colOff>613334</xdr:colOff>
      <xdr:row>1</xdr:row>
      <xdr:rowOff>555508</xdr:rowOff>
    </xdr:to>
    <xdr:pic>
      <xdr:nvPicPr>
        <xdr:cNvPr id="7" name="Picture 6">
          <a:extLst>
            <a:ext uri="{FF2B5EF4-FFF2-40B4-BE49-F238E27FC236}">
              <a16:creationId xmlns:a16="http://schemas.microsoft.com/office/drawing/2014/main" id="{02330DB3-93CA-4B7D-AF9B-8E34B85B137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64845" y="220345"/>
          <a:ext cx="1044014" cy="497088"/>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513061</xdr:colOff>
      <xdr:row>1</xdr:row>
      <xdr:rowOff>814481</xdr:rowOff>
    </xdr:to>
    <xdr:pic>
      <xdr:nvPicPr>
        <xdr:cNvPr id="2" name="Picture 1" descr="20378_DfT-Logo-green">
          <a:extLst>
            <a:ext uri="{FF2B5EF4-FFF2-40B4-BE49-F238E27FC236}">
              <a16:creationId xmlns:a16="http://schemas.microsoft.com/office/drawing/2014/main" id="{0A51B94A-5C26-418C-A0CF-DB5DB314A56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7650" y="165100"/>
          <a:ext cx="1344911" cy="814481"/>
        </a:xfrm>
        <a:prstGeom prst="rect">
          <a:avLst/>
        </a:prstGeom>
        <a:noFill/>
        <a:ln>
          <a:noFill/>
        </a:ln>
      </xdr:spPr>
    </xdr:pic>
    <xdr:clientData/>
  </xdr:twoCellAnchor>
  <xdr:twoCellAnchor editAs="oneCell">
    <xdr:from>
      <xdr:col>6</xdr:col>
      <xdr:colOff>906070</xdr:colOff>
      <xdr:row>1</xdr:row>
      <xdr:rowOff>0</xdr:rowOff>
    </xdr:from>
    <xdr:to>
      <xdr:col>8</xdr:col>
      <xdr:colOff>250037</xdr:colOff>
      <xdr:row>1</xdr:row>
      <xdr:rowOff>511175</xdr:rowOff>
    </xdr:to>
    <xdr:pic>
      <xdr:nvPicPr>
        <xdr:cNvPr id="3" name="Picture 2" descr="A green and black logo&#10;&#10;Description automatically generated">
          <a:extLst>
            <a:ext uri="{FF2B5EF4-FFF2-40B4-BE49-F238E27FC236}">
              <a16:creationId xmlns:a16="http://schemas.microsoft.com/office/drawing/2014/main" id="{5063F260-C66B-4FFC-8F44-4D296A82202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456345" y="165100"/>
          <a:ext cx="1283892" cy="511175"/>
        </a:xfrm>
        <a:prstGeom prst="rect">
          <a:avLst/>
        </a:prstGeom>
      </xdr:spPr>
    </xdr:pic>
    <xdr:clientData/>
  </xdr:twoCellAnchor>
  <xdr:twoCellAnchor editAs="oneCell">
    <xdr:from>
      <xdr:col>5</xdr:col>
      <xdr:colOff>1588620</xdr:colOff>
      <xdr:row>1</xdr:row>
      <xdr:rowOff>1270</xdr:rowOff>
    </xdr:from>
    <xdr:to>
      <xdr:col>6</xdr:col>
      <xdr:colOff>632384</xdr:colOff>
      <xdr:row>1</xdr:row>
      <xdr:rowOff>498358</xdr:rowOff>
    </xdr:to>
    <xdr:pic>
      <xdr:nvPicPr>
        <xdr:cNvPr id="4" name="Picture 3">
          <a:extLst>
            <a:ext uri="{FF2B5EF4-FFF2-40B4-BE49-F238E27FC236}">
              <a16:creationId xmlns:a16="http://schemas.microsoft.com/office/drawing/2014/main" id="{48368059-A5E7-4A46-9F94-B107DB89015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138645" y="166370"/>
          <a:ext cx="1040839" cy="497088"/>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oneCellAnchor>
    <xdr:from>
      <xdr:col>4</xdr:col>
      <xdr:colOff>2666734</xdr:colOff>
      <xdr:row>9</xdr:row>
      <xdr:rowOff>853975</xdr:rowOff>
    </xdr:from>
    <xdr:ext cx="17229304" cy="3473515"/>
    <xdr:sp macro="" textlink="">
      <xdr:nvSpPr>
        <xdr:cNvPr id="2" name="TextBox 1">
          <a:extLst>
            <a:ext uri="{FF2B5EF4-FFF2-40B4-BE49-F238E27FC236}">
              <a16:creationId xmlns:a16="http://schemas.microsoft.com/office/drawing/2014/main" id="{7785D678-45D5-42CC-BE5B-96AAE75A56C3}"/>
            </a:ext>
          </a:extLst>
        </xdr:cNvPr>
        <xdr:cNvSpPr txBox="1"/>
      </xdr:nvSpPr>
      <xdr:spPr>
        <a:xfrm rot="20544469">
          <a:off x="7111734" y="5590328"/>
          <a:ext cx="17229304" cy="34735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GB" sz="5400">
              <a:solidFill>
                <a:schemeClr val="tx2">
                  <a:lumMod val="60000"/>
                  <a:lumOff val="40000"/>
                  <a:alpha val="30000"/>
                </a:schemeClr>
              </a:solidFill>
            </a:rPr>
            <a:t>Example</a:t>
          </a:r>
          <a:r>
            <a:rPr lang="en-GB" sz="5400" baseline="0">
              <a:solidFill>
                <a:schemeClr val="tx2">
                  <a:lumMod val="60000"/>
                  <a:lumOff val="40000"/>
                  <a:alpha val="30000"/>
                </a:schemeClr>
              </a:solidFill>
            </a:rPr>
            <a:t> to demonstrate how to complete the form. Numbers shown should not be taken as reasonable estimates for the tasks provided. Tasks and evidence are illustrative only but show an appropriate level of detail</a:t>
          </a:r>
          <a:endParaRPr lang="en-GB" sz="5400">
            <a:solidFill>
              <a:schemeClr val="tx2">
                <a:lumMod val="60000"/>
                <a:lumOff val="40000"/>
                <a:alpha val="30000"/>
              </a:schemeClr>
            </a:solidFill>
          </a:endParaRP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WINDOWS\TEMP\BCK_UP\00deprec.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LG11\AppData\Local\Microsoft\Windows\Temporary%20Internet%20Files\Content.Outlook\U39UCJ03\Copy%20of%20Annex%204%20State%20Aid%20Calculation%20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preciation"/>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nex 5 Step 1 Admin Details"/>
      <sheetName val="Annex 5 Step 2 GBER Selection"/>
      <sheetName val="Annex 5 Step 3 Summary"/>
      <sheetName val="Annex 5 GBER Info"/>
      <sheetName val="Lists"/>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A28"/>
  <sheetViews>
    <sheetView tabSelected="1" zoomScaleNormal="100" workbookViewId="0"/>
  </sheetViews>
  <sheetFormatPr defaultColWidth="9.140625" defaultRowHeight="12.75"/>
  <cols>
    <col min="1" max="1" width="3.7109375" style="1" customWidth="1"/>
    <col min="2" max="2" width="12.42578125" style="1" customWidth="1"/>
    <col min="3" max="3" width="18.28515625" style="1" customWidth="1"/>
    <col min="4" max="4" width="34.7109375" style="1" customWidth="1"/>
    <col min="5" max="5" width="31.5703125" style="1" customWidth="1"/>
    <col min="6" max="6" width="30" style="1" customWidth="1"/>
    <col min="7" max="12" width="14.5703125" style="1" customWidth="1"/>
    <col min="13" max="24" width="10.85546875" style="1" customWidth="1"/>
    <col min="25" max="26" width="20.85546875" style="1" customWidth="1"/>
    <col min="27" max="33" width="9.28515625" style="1" bestFit="1" customWidth="1"/>
    <col min="34" max="16384" width="9.140625" style="1"/>
  </cols>
  <sheetData>
    <row r="2" spans="2:26" ht="67.5" customHeight="1"/>
    <row r="4" spans="2:26" ht="21">
      <c r="B4" s="27" t="s">
        <v>0</v>
      </c>
    </row>
    <row r="5" spans="2:26" ht="21">
      <c r="B5" s="26"/>
    </row>
    <row r="6" spans="2:26" ht="21">
      <c r="B6" s="28" t="s">
        <v>1</v>
      </c>
      <c r="C6" s="16"/>
      <c r="D6" s="16"/>
    </row>
    <row r="7" spans="2:26" ht="128.25" customHeight="1">
      <c r="B7" s="48" t="s">
        <v>2</v>
      </c>
      <c r="C7" s="49"/>
      <c r="D7" s="49"/>
      <c r="E7" s="49"/>
      <c r="F7" s="49"/>
      <c r="G7" s="49"/>
      <c r="H7" s="49"/>
      <c r="I7" s="49"/>
      <c r="J7" s="49"/>
      <c r="K7" s="49"/>
      <c r="L7" s="49"/>
    </row>
    <row r="8" spans="2:26" ht="15">
      <c r="B8" s="2"/>
      <c r="C8" s="3"/>
      <c r="D8" s="3"/>
      <c r="E8" s="3"/>
      <c r="F8" s="3"/>
      <c r="G8" s="3"/>
      <c r="H8" s="3"/>
      <c r="I8" s="3"/>
      <c r="J8" s="3"/>
      <c r="K8" s="3"/>
      <c r="L8" s="3"/>
    </row>
    <row r="9" spans="2:26" ht="30">
      <c r="B9" s="50" t="s">
        <v>3</v>
      </c>
      <c r="C9" s="51"/>
      <c r="D9" s="20"/>
      <c r="E9" s="25"/>
      <c r="G9" s="14" t="s">
        <v>4</v>
      </c>
      <c r="H9" s="14" t="s">
        <v>5</v>
      </c>
      <c r="I9" s="14" t="s">
        <v>6</v>
      </c>
      <c r="J9" s="14" t="s">
        <v>7</v>
      </c>
      <c r="K9" s="14" t="s">
        <v>8</v>
      </c>
      <c r="L9" s="3"/>
    </row>
    <row r="10" spans="2:26" ht="32.25" customHeight="1">
      <c r="B10" s="46" t="s">
        <v>9</v>
      </c>
      <c r="C10" s="47"/>
      <c r="D10" s="21">
        <f>SUM(Z16:Z24)</f>
        <v>0</v>
      </c>
      <c r="E10" s="31"/>
      <c r="F10" s="14" t="s">
        <v>10</v>
      </c>
      <c r="G10" s="42"/>
      <c r="H10" s="42"/>
      <c r="I10" s="42"/>
      <c r="J10" s="42"/>
      <c r="K10" s="42"/>
      <c r="L10" s="3"/>
    </row>
    <row r="11" spans="2:26" ht="15">
      <c r="F11" s="3"/>
      <c r="G11" s="3"/>
      <c r="H11" s="3"/>
      <c r="I11" s="3"/>
      <c r="J11" s="3"/>
      <c r="K11" s="3"/>
      <c r="L11" s="3"/>
    </row>
    <row r="12" spans="2:26" ht="15">
      <c r="B12" s="2"/>
      <c r="C12" s="3"/>
      <c r="D12" s="15"/>
      <c r="E12" s="3"/>
      <c r="F12" s="3"/>
      <c r="G12" s="3"/>
      <c r="H12" s="3"/>
      <c r="I12" s="3"/>
      <c r="J12" s="3"/>
      <c r="K12" s="3"/>
      <c r="L12" s="3"/>
    </row>
    <row r="13" spans="2:26">
      <c r="E13" s="4"/>
      <c r="K13" s="4"/>
      <c r="L13" s="4"/>
      <c r="Z13" s="5"/>
    </row>
    <row r="14" spans="2:26" s="6" customFormat="1" ht="45" customHeight="1">
      <c r="B14" s="58" t="s">
        <v>11</v>
      </c>
      <c r="C14" s="60" t="s">
        <v>12</v>
      </c>
      <c r="D14" s="60" t="s">
        <v>13</v>
      </c>
      <c r="E14" s="60" t="s">
        <v>14</v>
      </c>
      <c r="F14" s="60" t="s">
        <v>15</v>
      </c>
      <c r="G14" s="52" t="s">
        <v>16</v>
      </c>
      <c r="H14" s="53"/>
      <c r="I14" s="53"/>
      <c r="J14" s="53"/>
      <c r="K14" s="53"/>
      <c r="L14" s="54"/>
      <c r="M14" s="55" t="s">
        <v>17</v>
      </c>
      <c r="N14" s="56"/>
      <c r="O14" s="56"/>
      <c r="P14" s="56"/>
      <c r="Q14" s="56"/>
      <c r="R14" s="57"/>
      <c r="S14" s="62" t="s">
        <v>18</v>
      </c>
      <c r="T14" s="63"/>
      <c r="U14" s="63"/>
      <c r="V14" s="63"/>
      <c r="W14" s="63"/>
      <c r="X14" s="64"/>
      <c r="Y14" s="44" t="s">
        <v>19</v>
      </c>
      <c r="Z14" s="44" t="s">
        <v>20</v>
      </c>
    </row>
    <row r="15" spans="2:26" s="6" customFormat="1" ht="15">
      <c r="B15" s="59"/>
      <c r="C15" s="61"/>
      <c r="D15" s="61"/>
      <c r="E15" s="61"/>
      <c r="F15" s="61"/>
      <c r="G15" s="36">
        <f>$G$10</f>
        <v>0</v>
      </c>
      <c r="H15" s="36">
        <f>$H$10</f>
        <v>0</v>
      </c>
      <c r="I15" s="36">
        <f>$I$10</f>
        <v>0</v>
      </c>
      <c r="J15" s="36">
        <f>$J$10</f>
        <v>0</v>
      </c>
      <c r="K15" s="36">
        <f>$K$10</f>
        <v>0</v>
      </c>
      <c r="L15" s="36" t="s">
        <v>21</v>
      </c>
      <c r="M15" s="34">
        <f>$G$10</f>
        <v>0</v>
      </c>
      <c r="N15" s="34">
        <f>$H$10</f>
        <v>0</v>
      </c>
      <c r="O15" s="34">
        <f>$I$10</f>
        <v>0</v>
      </c>
      <c r="P15" s="34">
        <f>$J$10</f>
        <v>0</v>
      </c>
      <c r="Q15" s="34">
        <f>$K$10</f>
        <v>0</v>
      </c>
      <c r="R15" s="34" t="s">
        <v>21</v>
      </c>
      <c r="S15" s="33">
        <f>$G$10</f>
        <v>0</v>
      </c>
      <c r="T15" s="33">
        <f>$H$10</f>
        <v>0</v>
      </c>
      <c r="U15" s="33">
        <f>$I$10</f>
        <v>0</v>
      </c>
      <c r="V15" s="33">
        <f>$J$10</f>
        <v>0</v>
      </c>
      <c r="W15" s="33">
        <f>$K$10</f>
        <v>0</v>
      </c>
      <c r="X15" s="33" t="s">
        <v>21</v>
      </c>
      <c r="Y15" s="45"/>
      <c r="Z15" s="45"/>
    </row>
    <row r="16" spans="2:26" s="7" customFormat="1">
      <c r="B16" s="8"/>
      <c r="C16" s="17"/>
      <c r="D16" s="9"/>
      <c r="E16" s="10"/>
      <c r="F16" s="9"/>
      <c r="G16" s="18"/>
      <c r="H16" s="18"/>
      <c r="I16" s="18"/>
      <c r="J16" s="18"/>
      <c r="K16" s="18"/>
      <c r="L16" s="41" t="str">
        <f>IF(SUM(G16:K16)&gt;0,SUM(G16:K16),"")</f>
        <v/>
      </c>
      <c r="M16" s="18"/>
      <c r="N16" s="18"/>
      <c r="O16" s="18"/>
      <c r="P16" s="18"/>
      <c r="Q16" s="18"/>
      <c r="R16" s="41" t="str">
        <f>IF(SUM(M16:Q16)&gt;0,SUM(M16:Q16),"")</f>
        <v/>
      </c>
      <c r="S16" s="41" t="str">
        <f>IF(G16="", "", G16-M16)</f>
        <v/>
      </c>
      <c r="T16" s="41" t="str">
        <f t="shared" ref="T16:W19" si="0">IF(H16="", "", H16-N16)</f>
        <v/>
      </c>
      <c r="U16" s="41" t="str">
        <f t="shared" si="0"/>
        <v/>
      </c>
      <c r="V16" s="41" t="str">
        <f t="shared" si="0"/>
        <v/>
      </c>
      <c r="W16" s="41" t="str">
        <f t="shared" si="0"/>
        <v/>
      </c>
      <c r="X16" s="41" t="str">
        <f>IF(SUM(S16:W16)&gt;0,SUM(S16:W16),"")</f>
        <v/>
      </c>
      <c r="Y16" s="24" t="str">
        <f>IF(L16="", "", X16/L16)</f>
        <v/>
      </c>
      <c r="Z16" s="23" t="str">
        <f>IF(X16="", "", X16)</f>
        <v/>
      </c>
    </row>
    <row r="17" spans="2:27" s="7" customFormat="1">
      <c r="B17" s="8"/>
      <c r="C17" s="17"/>
      <c r="D17" s="9"/>
      <c r="E17" s="10"/>
      <c r="F17" s="9"/>
      <c r="G17" s="18"/>
      <c r="H17" s="18"/>
      <c r="I17" s="18"/>
      <c r="J17" s="18"/>
      <c r="K17" s="18"/>
      <c r="L17" s="41" t="str">
        <f t="shared" ref="L17:L24" si="1">IF(SUM(G17:K17)&gt;0,SUM(G17:K17),"")</f>
        <v/>
      </c>
      <c r="M17" s="18"/>
      <c r="N17" s="18"/>
      <c r="O17" s="18"/>
      <c r="P17" s="18"/>
      <c r="Q17" s="18"/>
      <c r="R17" s="41" t="str">
        <f t="shared" ref="R17:R19" si="2">IF(SUM(M17:Q17)&gt;0,SUM(M17:Q17),"")</f>
        <v/>
      </c>
      <c r="S17" s="41" t="str">
        <f t="shared" ref="S17:S19" si="3">IF(G17="", "", G17-M17)</f>
        <v/>
      </c>
      <c r="T17" s="41" t="str">
        <f t="shared" si="0"/>
        <v/>
      </c>
      <c r="U17" s="41" t="str">
        <f t="shared" si="0"/>
        <v/>
      </c>
      <c r="V17" s="41" t="str">
        <f t="shared" si="0"/>
        <v/>
      </c>
      <c r="W17" s="41" t="str">
        <f t="shared" si="0"/>
        <v/>
      </c>
      <c r="X17" s="41" t="str">
        <f t="shared" ref="X17:X19" si="4">IF(SUM(S17:W17)&gt;0,SUM(S17:W17),"")</f>
        <v/>
      </c>
      <c r="Y17" s="24" t="str">
        <f t="shared" ref="Y17:Y19" si="5">IF(L17="", "", X17/L17)</f>
        <v/>
      </c>
      <c r="Z17" s="23" t="str">
        <f>IF(X17="", "", X17+Z16)</f>
        <v/>
      </c>
    </row>
    <row r="18" spans="2:27" s="7" customFormat="1">
      <c r="B18" s="8"/>
      <c r="C18" s="17"/>
      <c r="D18" s="9"/>
      <c r="E18" s="10"/>
      <c r="F18" s="9"/>
      <c r="G18" s="18"/>
      <c r="H18" s="18"/>
      <c r="I18" s="18"/>
      <c r="J18" s="18"/>
      <c r="K18" s="18"/>
      <c r="L18" s="41" t="str">
        <f t="shared" si="1"/>
        <v/>
      </c>
      <c r="M18" s="18"/>
      <c r="N18" s="18"/>
      <c r="O18" s="18"/>
      <c r="P18" s="18"/>
      <c r="Q18" s="18"/>
      <c r="R18" s="41" t="str">
        <f t="shared" si="2"/>
        <v/>
      </c>
      <c r="S18" s="41" t="str">
        <f t="shared" si="3"/>
        <v/>
      </c>
      <c r="T18" s="41" t="str">
        <f t="shared" si="0"/>
        <v/>
      </c>
      <c r="U18" s="41" t="str">
        <f t="shared" si="0"/>
        <v/>
      </c>
      <c r="V18" s="41" t="str">
        <f t="shared" si="0"/>
        <v/>
      </c>
      <c r="W18" s="41" t="str">
        <f t="shared" si="0"/>
        <v/>
      </c>
      <c r="X18" s="41" t="str">
        <f t="shared" si="4"/>
        <v/>
      </c>
      <c r="Y18" s="24" t="str">
        <f t="shared" si="5"/>
        <v/>
      </c>
      <c r="Z18" s="23" t="str">
        <f t="shared" ref="Z18:Z19" si="6">IF(X18="", "", X18+Z17)</f>
        <v/>
      </c>
      <c r="AA18" s="11"/>
    </row>
    <row r="19" spans="2:27" s="7" customFormat="1">
      <c r="B19" s="8"/>
      <c r="C19" s="17"/>
      <c r="D19" s="10"/>
      <c r="E19" s="10"/>
      <c r="F19" s="10"/>
      <c r="G19" s="18"/>
      <c r="H19" s="18"/>
      <c r="I19" s="18"/>
      <c r="J19" s="18"/>
      <c r="K19" s="18"/>
      <c r="L19" s="41" t="str">
        <f t="shared" si="1"/>
        <v/>
      </c>
      <c r="M19" s="18"/>
      <c r="N19" s="18"/>
      <c r="O19" s="18"/>
      <c r="P19" s="18"/>
      <c r="Q19" s="18"/>
      <c r="R19" s="41" t="str">
        <f t="shared" si="2"/>
        <v/>
      </c>
      <c r="S19" s="41" t="str">
        <f t="shared" si="3"/>
        <v/>
      </c>
      <c r="T19" s="41" t="str">
        <f t="shared" si="0"/>
        <v/>
      </c>
      <c r="U19" s="41" t="str">
        <f t="shared" si="0"/>
        <v/>
      </c>
      <c r="V19" s="41" t="str">
        <f t="shared" si="0"/>
        <v/>
      </c>
      <c r="W19" s="41" t="str">
        <f t="shared" si="0"/>
        <v/>
      </c>
      <c r="X19" s="41" t="str">
        <f t="shared" si="4"/>
        <v/>
      </c>
      <c r="Y19" s="24" t="str">
        <f t="shared" si="5"/>
        <v/>
      </c>
      <c r="Z19" s="23" t="str">
        <f t="shared" si="6"/>
        <v/>
      </c>
    </row>
    <row r="20" spans="2:27" s="7" customFormat="1" ht="15" customHeight="1">
      <c r="B20" s="30" t="s">
        <v>22</v>
      </c>
      <c r="C20" s="29"/>
      <c r="D20" s="29"/>
      <c r="E20" s="29"/>
      <c r="F20" s="29"/>
      <c r="G20" s="37">
        <f>SUM(G16:G19)</f>
        <v>0</v>
      </c>
      <c r="H20" s="37">
        <f t="shared" ref="H20:L20" si="7">SUM(H16:H19)</f>
        <v>0</v>
      </c>
      <c r="I20" s="37">
        <f t="shared" si="7"/>
        <v>0</v>
      </c>
      <c r="J20" s="37">
        <f t="shared" si="7"/>
        <v>0</v>
      </c>
      <c r="K20" s="37">
        <f t="shared" si="7"/>
        <v>0</v>
      </c>
      <c r="L20" s="37">
        <f t="shared" si="7"/>
        <v>0</v>
      </c>
      <c r="M20" s="38">
        <f>SUM(M16:M19)</f>
        <v>0</v>
      </c>
      <c r="N20" s="38">
        <f t="shared" ref="N20" si="8">SUM(N16:N19)</f>
        <v>0</v>
      </c>
      <c r="O20" s="38">
        <f t="shared" ref="O20" si="9">SUM(O16:O19)</f>
        <v>0</v>
      </c>
      <c r="P20" s="38">
        <f t="shared" ref="P20" si="10">SUM(P16:P19)</f>
        <v>0</v>
      </c>
      <c r="Q20" s="38">
        <f t="shared" ref="Q20:R20" si="11">SUM(Q16:Q19)</f>
        <v>0</v>
      </c>
      <c r="R20" s="38">
        <f t="shared" si="11"/>
        <v>0</v>
      </c>
      <c r="S20" s="39">
        <f>SUM(S16:S19)</f>
        <v>0</v>
      </c>
      <c r="T20" s="39">
        <f t="shared" ref="T20" si="12">SUM(T16:T19)</f>
        <v>0</v>
      </c>
      <c r="U20" s="39">
        <f t="shared" ref="U20" si="13">SUM(U16:U19)</f>
        <v>0</v>
      </c>
      <c r="V20" s="39">
        <f t="shared" ref="V20" si="14">SUM(V16:V19)</f>
        <v>0</v>
      </c>
      <c r="W20" s="39">
        <f t="shared" ref="W20:X20" si="15">SUM(W16:W19)</f>
        <v>0</v>
      </c>
      <c r="X20" s="39">
        <f t="shared" si="15"/>
        <v>0</v>
      </c>
      <c r="Y20" s="35"/>
      <c r="Z20" s="39" t="str">
        <f>Z19</f>
        <v/>
      </c>
    </row>
    <row r="21" spans="2:27" s="7" customFormat="1">
      <c r="B21" s="8"/>
      <c r="C21" s="17"/>
      <c r="D21" s="10"/>
      <c r="E21" s="10"/>
      <c r="F21" s="10"/>
      <c r="G21" s="18"/>
      <c r="H21" s="18"/>
      <c r="I21" s="18"/>
      <c r="J21" s="18"/>
      <c r="K21" s="18"/>
      <c r="L21" s="41" t="str">
        <f>IF(SUM(G21:K21)&gt;0,SUM(G21:K21),"")</f>
        <v/>
      </c>
      <c r="M21" s="18"/>
      <c r="N21" s="18"/>
      <c r="O21" s="18"/>
      <c r="P21" s="18"/>
      <c r="Q21" s="18"/>
      <c r="R21" s="41" t="str">
        <f>IF(SUM(M21:Q21)&gt;0,SUM(M21:Q21),"")</f>
        <v/>
      </c>
      <c r="S21" s="41" t="str">
        <f>IF(G21="", "", G21-M21)</f>
        <v/>
      </c>
      <c r="T21" s="41" t="str">
        <f t="shared" ref="T21:T24" si="16">IF(H21="", "", H21-N21)</f>
        <v/>
      </c>
      <c r="U21" s="41" t="str">
        <f t="shared" ref="U21:U24" si="17">IF(I21="", "", I21-O21)</f>
        <v/>
      </c>
      <c r="V21" s="41" t="str">
        <f t="shared" ref="V21:V24" si="18">IF(J21="", "", J21-P21)</f>
        <v/>
      </c>
      <c r="W21" s="41" t="str">
        <f t="shared" ref="W21:W24" si="19">IF(K21="", "", K21-Q21)</f>
        <v/>
      </c>
      <c r="X21" s="41" t="str">
        <f>IF(SUM(S21:W21)&gt;0,SUM(S21:W21),"")</f>
        <v/>
      </c>
      <c r="Y21" s="24"/>
      <c r="Z21" s="23" t="str">
        <f>IF(X21="", "", X21+Z20)</f>
        <v/>
      </c>
    </row>
    <row r="22" spans="2:27" s="13" customFormat="1">
      <c r="B22" s="12"/>
      <c r="C22" s="17"/>
      <c r="D22" s="12"/>
      <c r="E22" s="12"/>
      <c r="F22" s="12"/>
      <c r="G22" s="19"/>
      <c r="H22" s="19"/>
      <c r="I22" s="19"/>
      <c r="J22" s="19"/>
      <c r="K22" s="19"/>
      <c r="L22" s="41" t="str">
        <f t="shared" si="1"/>
        <v/>
      </c>
      <c r="M22" s="19"/>
      <c r="N22" s="19"/>
      <c r="O22" s="19"/>
      <c r="P22" s="19"/>
      <c r="Q22" s="19"/>
      <c r="R22" s="41" t="str">
        <f t="shared" ref="R22:R24" si="20">IF(SUM(M22:Q22)&gt;0,SUM(M22:Q22),"")</f>
        <v/>
      </c>
      <c r="S22" s="41" t="str">
        <f t="shared" ref="S22:S24" si="21">IF(G22="", "", G22-M22)</f>
        <v/>
      </c>
      <c r="T22" s="41" t="str">
        <f t="shared" si="16"/>
        <v/>
      </c>
      <c r="U22" s="41" t="str">
        <f t="shared" si="17"/>
        <v/>
      </c>
      <c r="V22" s="41" t="str">
        <f t="shared" si="18"/>
        <v/>
      </c>
      <c r="W22" s="41" t="str">
        <f t="shared" si="19"/>
        <v/>
      </c>
      <c r="X22" s="41" t="str">
        <f t="shared" ref="X22:X24" si="22">IF(SUM(S22:W22)&gt;0,SUM(S22:W22),"")</f>
        <v/>
      </c>
      <c r="Y22" s="24"/>
      <c r="Z22" s="23" t="str">
        <f t="shared" ref="Z22:Z24" si="23">IF(X22="", "", X22+Z21)</f>
        <v/>
      </c>
    </row>
    <row r="23" spans="2:27" s="13" customFormat="1">
      <c r="B23" s="12"/>
      <c r="C23" s="17"/>
      <c r="D23" s="12"/>
      <c r="E23" s="12"/>
      <c r="F23" s="12"/>
      <c r="G23" s="19"/>
      <c r="H23" s="19"/>
      <c r="I23" s="19"/>
      <c r="J23" s="19"/>
      <c r="K23" s="19"/>
      <c r="L23" s="41" t="str">
        <f t="shared" si="1"/>
        <v/>
      </c>
      <c r="M23" s="19"/>
      <c r="N23" s="19"/>
      <c r="O23" s="19"/>
      <c r="P23" s="19"/>
      <c r="Q23" s="19"/>
      <c r="R23" s="41" t="str">
        <f t="shared" si="20"/>
        <v/>
      </c>
      <c r="S23" s="41" t="str">
        <f t="shared" si="21"/>
        <v/>
      </c>
      <c r="T23" s="41" t="str">
        <f t="shared" si="16"/>
        <v/>
      </c>
      <c r="U23" s="41" t="str">
        <f t="shared" si="17"/>
        <v/>
      </c>
      <c r="V23" s="41" t="str">
        <f t="shared" si="18"/>
        <v/>
      </c>
      <c r="W23" s="41" t="str">
        <f t="shared" si="19"/>
        <v/>
      </c>
      <c r="X23" s="41" t="str">
        <f t="shared" si="22"/>
        <v/>
      </c>
      <c r="Y23" s="24"/>
      <c r="Z23" s="23" t="str">
        <f t="shared" si="23"/>
        <v/>
      </c>
    </row>
    <row r="24" spans="2:27" s="13" customFormat="1">
      <c r="B24" s="12"/>
      <c r="C24" s="17"/>
      <c r="D24" s="12"/>
      <c r="E24" s="12"/>
      <c r="F24" s="12"/>
      <c r="G24" s="19"/>
      <c r="H24" s="19"/>
      <c r="I24" s="19"/>
      <c r="J24" s="19"/>
      <c r="K24" s="19"/>
      <c r="L24" s="41" t="str">
        <f t="shared" si="1"/>
        <v/>
      </c>
      <c r="M24" s="19"/>
      <c r="N24" s="19"/>
      <c r="O24" s="19"/>
      <c r="P24" s="19"/>
      <c r="Q24" s="19"/>
      <c r="R24" s="41" t="str">
        <f t="shared" si="20"/>
        <v/>
      </c>
      <c r="S24" s="41" t="str">
        <f t="shared" si="21"/>
        <v/>
      </c>
      <c r="T24" s="41" t="str">
        <f t="shared" si="16"/>
        <v/>
      </c>
      <c r="U24" s="41" t="str">
        <f t="shared" si="17"/>
        <v/>
      </c>
      <c r="V24" s="41" t="str">
        <f t="shared" si="18"/>
        <v/>
      </c>
      <c r="W24" s="41" t="str">
        <f t="shared" si="19"/>
        <v/>
      </c>
      <c r="X24" s="41" t="str">
        <f t="shared" si="22"/>
        <v/>
      </c>
      <c r="Y24" s="24"/>
      <c r="Z24" s="23" t="str">
        <f t="shared" si="23"/>
        <v/>
      </c>
    </row>
    <row r="25" spans="2:27" s="7" customFormat="1" ht="15">
      <c r="B25" s="30" t="s">
        <v>23</v>
      </c>
      <c r="C25" s="29"/>
      <c r="D25" s="29"/>
      <c r="E25" s="29"/>
      <c r="F25" s="29"/>
      <c r="G25" s="37">
        <f>SUM(G21:G24)</f>
        <v>0</v>
      </c>
      <c r="H25" s="37">
        <f t="shared" ref="H25" si="24">SUM(H21:H24)</f>
        <v>0</v>
      </c>
      <c r="I25" s="37">
        <f t="shared" ref="I25" si="25">SUM(I21:I24)</f>
        <v>0</v>
      </c>
      <c r="J25" s="37">
        <f t="shared" ref="J25" si="26">SUM(J21:J24)</f>
        <v>0</v>
      </c>
      <c r="K25" s="37">
        <f t="shared" ref="K25" si="27">SUM(K21:K24)</f>
        <v>0</v>
      </c>
      <c r="L25" s="37">
        <f t="shared" ref="L25" si="28">SUM(L21:L24)</f>
        <v>0</v>
      </c>
      <c r="M25" s="38">
        <f>SUM(M21:M24)</f>
        <v>0</v>
      </c>
      <c r="N25" s="38">
        <f t="shared" ref="N25" si="29">SUM(N21:N24)</f>
        <v>0</v>
      </c>
      <c r="O25" s="38">
        <f t="shared" ref="O25" si="30">SUM(O21:O24)</f>
        <v>0</v>
      </c>
      <c r="P25" s="38">
        <f t="shared" ref="P25" si="31">SUM(P21:P24)</f>
        <v>0</v>
      </c>
      <c r="Q25" s="38">
        <f t="shared" ref="Q25:R25" si="32">SUM(Q21:Q24)</f>
        <v>0</v>
      </c>
      <c r="R25" s="38">
        <f t="shared" si="32"/>
        <v>0</v>
      </c>
      <c r="S25" s="39">
        <f>SUM(S21:S24)</f>
        <v>0</v>
      </c>
      <c r="T25" s="39">
        <f t="shared" ref="T25" si="33">SUM(T21:T24)</f>
        <v>0</v>
      </c>
      <c r="U25" s="39">
        <f t="shared" ref="U25" si="34">SUM(U21:U24)</f>
        <v>0</v>
      </c>
      <c r="V25" s="39">
        <f t="shared" ref="V25" si="35">SUM(V21:V24)</f>
        <v>0</v>
      </c>
      <c r="W25" s="39">
        <f t="shared" ref="W25:X25" si="36">SUM(W21:W24)</f>
        <v>0</v>
      </c>
      <c r="X25" s="39">
        <f t="shared" si="36"/>
        <v>0</v>
      </c>
      <c r="Y25" s="35"/>
      <c r="Z25" s="39" t="str">
        <f>Z24</f>
        <v/>
      </c>
    </row>
    <row r="26" spans="2:27" s="7" customFormat="1" ht="15">
      <c r="B26" s="30" t="s">
        <v>24</v>
      </c>
      <c r="C26" s="29"/>
      <c r="D26" s="29"/>
      <c r="E26" s="29"/>
      <c r="F26" s="29"/>
      <c r="G26" s="37">
        <f>G20+G25</f>
        <v>0</v>
      </c>
      <c r="H26" s="37">
        <f t="shared" ref="H26:X26" si="37">H20+H25</f>
        <v>0</v>
      </c>
      <c r="I26" s="37">
        <f t="shared" si="37"/>
        <v>0</v>
      </c>
      <c r="J26" s="37">
        <f t="shared" si="37"/>
        <v>0</v>
      </c>
      <c r="K26" s="37">
        <f t="shared" si="37"/>
        <v>0</v>
      </c>
      <c r="L26" s="37">
        <f t="shared" si="37"/>
        <v>0</v>
      </c>
      <c r="M26" s="38">
        <f t="shared" si="37"/>
        <v>0</v>
      </c>
      <c r="N26" s="38">
        <f t="shared" si="37"/>
        <v>0</v>
      </c>
      <c r="O26" s="38">
        <f t="shared" si="37"/>
        <v>0</v>
      </c>
      <c r="P26" s="38">
        <f t="shared" si="37"/>
        <v>0</v>
      </c>
      <c r="Q26" s="38">
        <f t="shared" si="37"/>
        <v>0</v>
      </c>
      <c r="R26" s="38">
        <f t="shared" si="37"/>
        <v>0</v>
      </c>
      <c r="S26" s="39">
        <f t="shared" si="37"/>
        <v>0</v>
      </c>
      <c r="T26" s="39">
        <f t="shared" si="37"/>
        <v>0</v>
      </c>
      <c r="U26" s="39">
        <f t="shared" si="37"/>
        <v>0</v>
      </c>
      <c r="V26" s="39">
        <f t="shared" si="37"/>
        <v>0</v>
      </c>
      <c r="W26" s="39">
        <f t="shared" si="37"/>
        <v>0</v>
      </c>
      <c r="X26" s="39">
        <f t="shared" si="37"/>
        <v>0</v>
      </c>
      <c r="Y26" s="35"/>
      <c r="Z26" s="39" t="str">
        <f>Z25</f>
        <v/>
      </c>
    </row>
    <row r="27" spans="2:27" s="13" customFormat="1"/>
    <row r="28" spans="2:27" s="13" customFormat="1"/>
  </sheetData>
  <mergeCells count="13">
    <mergeCell ref="Y14:Y15"/>
    <mergeCell ref="Z14:Z15"/>
    <mergeCell ref="B10:C10"/>
    <mergeCell ref="B7:L7"/>
    <mergeCell ref="B9:C9"/>
    <mergeCell ref="G14:L14"/>
    <mergeCell ref="M14:R14"/>
    <mergeCell ref="B14:B15"/>
    <mergeCell ref="C14:C15"/>
    <mergeCell ref="D14:D15"/>
    <mergeCell ref="E14:E15"/>
    <mergeCell ref="F14:F15"/>
    <mergeCell ref="S14:X14"/>
  </mergeCells>
  <phoneticPr fontId="14" type="noConversion"/>
  <dataValidations count="1">
    <dataValidation type="list" allowBlank="1" showInputMessage="1" showErrorMessage="1" sqref="F16:F19 F21:F24" xr:uid="{677BA575-AA8D-48CF-B022-142AD5A37CEF}">
      <formula1>Lifecycle_stage</formula1>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E260F-16AC-458A-8A1B-9411A85E0FD9}">
  <dimension ref="B2:AA28"/>
  <sheetViews>
    <sheetView topLeftCell="A7" zoomScaleNormal="100" workbookViewId="0">
      <selection activeCell="B28" sqref="B28"/>
    </sheetView>
  </sheetViews>
  <sheetFormatPr defaultColWidth="9.140625" defaultRowHeight="12.75"/>
  <cols>
    <col min="1" max="1" width="3.7109375" style="1" customWidth="1"/>
    <col min="2" max="2" width="12.42578125" style="1" customWidth="1"/>
    <col min="3" max="3" width="18.5703125" style="1" customWidth="1"/>
    <col min="4" max="4" width="34.7109375" style="1" customWidth="1"/>
    <col min="5" max="5" width="31.5703125" style="1" customWidth="1"/>
    <col min="6" max="6" width="30" style="1" customWidth="1"/>
    <col min="7" max="12" width="14.5703125" style="1" customWidth="1"/>
    <col min="13" max="24" width="10.85546875" style="1" customWidth="1"/>
    <col min="25" max="26" width="20.85546875" style="1" customWidth="1"/>
    <col min="27" max="33" width="9.28515625" style="1" bestFit="1" customWidth="1"/>
    <col min="34" max="16384" width="9.140625" style="1"/>
  </cols>
  <sheetData>
    <row r="2" spans="2:26" ht="67.5" customHeight="1"/>
    <row r="4" spans="2:26" ht="21">
      <c r="B4" s="27" t="s">
        <v>0</v>
      </c>
    </row>
    <row r="5" spans="2:26" ht="21">
      <c r="B5" s="26"/>
    </row>
    <row r="6" spans="2:26" ht="21">
      <c r="B6" s="28" t="s">
        <v>25</v>
      </c>
      <c r="C6" s="16"/>
      <c r="D6" s="16"/>
    </row>
    <row r="7" spans="2:26" ht="128.25" customHeight="1">
      <c r="B7" s="48" t="s">
        <v>2</v>
      </c>
      <c r="C7" s="49"/>
      <c r="D7" s="49"/>
      <c r="E7" s="49"/>
      <c r="F7" s="49"/>
      <c r="G7" s="49"/>
      <c r="H7" s="49"/>
      <c r="I7" s="49"/>
      <c r="J7" s="49"/>
      <c r="K7" s="49"/>
      <c r="L7" s="49"/>
    </row>
    <row r="8" spans="2:26" ht="15">
      <c r="B8" s="2"/>
      <c r="C8" s="3"/>
      <c r="D8" s="3"/>
      <c r="E8" s="3"/>
      <c r="F8" s="3"/>
      <c r="G8" s="3"/>
      <c r="H8" s="3"/>
      <c r="I8" s="3"/>
      <c r="J8" s="3"/>
      <c r="K8" s="3"/>
      <c r="L8" s="3"/>
    </row>
    <row r="9" spans="2:26" ht="30">
      <c r="B9" s="50" t="s">
        <v>3</v>
      </c>
      <c r="C9" s="51"/>
      <c r="D9" s="20"/>
      <c r="E9" s="25"/>
      <c r="G9" s="14" t="s">
        <v>4</v>
      </c>
      <c r="H9" s="14" t="s">
        <v>5</v>
      </c>
      <c r="I9" s="14" t="s">
        <v>6</v>
      </c>
      <c r="J9" s="14" t="s">
        <v>7</v>
      </c>
      <c r="K9" s="14" t="s">
        <v>8</v>
      </c>
      <c r="L9" s="3"/>
    </row>
    <row r="10" spans="2:26" ht="32.25" customHeight="1">
      <c r="B10" s="46" t="s">
        <v>26</v>
      </c>
      <c r="C10" s="47"/>
      <c r="D10" s="21">
        <f>SUM(Z16:Z24)</f>
        <v>0</v>
      </c>
      <c r="E10" s="31"/>
      <c r="F10" s="14" t="s">
        <v>10</v>
      </c>
      <c r="G10" s="43"/>
      <c r="H10" s="43"/>
      <c r="I10" s="43"/>
      <c r="J10" s="43"/>
      <c r="K10" s="43"/>
      <c r="L10" s="3"/>
    </row>
    <row r="11" spans="2:26" ht="15">
      <c r="F11" s="3"/>
      <c r="G11" s="3"/>
      <c r="H11" s="3"/>
      <c r="I11" s="3"/>
      <c r="J11" s="3"/>
      <c r="K11" s="3"/>
      <c r="L11" s="3"/>
    </row>
    <row r="12" spans="2:26" ht="15">
      <c r="B12" s="2"/>
      <c r="C12" s="3"/>
      <c r="D12" s="15"/>
      <c r="E12" s="3"/>
      <c r="F12" s="3"/>
      <c r="G12" s="3"/>
      <c r="H12" s="3"/>
      <c r="I12" s="3"/>
      <c r="J12" s="3"/>
      <c r="K12" s="3"/>
      <c r="L12" s="3"/>
    </row>
    <row r="13" spans="2:26">
      <c r="E13" s="4"/>
      <c r="K13" s="4"/>
      <c r="L13" s="4"/>
      <c r="Z13" s="5"/>
    </row>
    <row r="14" spans="2:26" s="6" customFormat="1" ht="45" customHeight="1">
      <c r="B14" s="58" t="s">
        <v>11</v>
      </c>
      <c r="C14" s="60" t="s">
        <v>12</v>
      </c>
      <c r="D14" s="60" t="s">
        <v>13</v>
      </c>
      <c r="E14" s="60" t="s">
        <v>14</v>
      </c>
      <c r="F14" s="60" t="s">
        <v>15</v>
      </c>
      <c r="G14" s="52" t="s">
        <v>16</v>
      </c>
      <c r="H14" s="53"/>
      <c r="I14" s="53"/>
      <c r="J14" s="53"/>
      <c r="K14" s="53"/>
      <c r="L14" s="54"/>
      <c r="M14" s="55" t="s">
        <v>17</v>
      </c>
      <c r="N14" s="56"/>
      <c r="O14" s="56"/>
      <c r="P14" s="56"/>
      <c r="Q14" s="56"/>
      <c r="R14" s="57"/>
      <c r="S14" s="62" t="s">
        <v>18</v>
      </c>
      <c r="T14" s="63"/>
      <c r="U14" s="63"/>
      <c r="V14" s="63"/>
      <c r="W14" s="63"/>
      <c r="X14" s="64"/>
      <c r="Y14" s="44" t="s">
        <v>19</v>
      </c>
      <c r="Z14" s="44" t="s">
        <v>20</v>
      </c>
    </row>
    <row r="15" spans="2:26" s="6" customFormat="1" ht="15">
      <c r="B15" s="59"/>
      <c r="C15" s="61"/>
      <c r="D15" s="61"/>
      <c r="E15" s="61"/>
      <c r="F15" s="61"/>
      <c r="G15" s="36">
        <f>$G$10</f>
        <v>0</v>
      </c>
      <c r="H15" s="36">
        <f>$H$10</f>
        <v>0</v>
      </c>
      <c r="I15" s="36">
        <f>$I$10</f>
        <v>0</v>
      </c>
      <c r="J15" s="36">
        <f>$J$10</f>
        <v>0</v>
      </c>
      <c r="K15" s="36">
        <f>$K$10</f>
        <v>0</v>
      </c>
      <c r="L15" s="36" t="s">
        <v>21</v>
      </c>
      <c r="M15" s="34">
        <f>$G$10</f>
        <v>0</v>
      </c>
      <c r="N15" s="34">
        <f>$H$10</f>
        <v>0</v>
      </c>
      <c r="O15" s="34">
        <f>$I$10</f>
        <v>0</v>
      </c>
      <c r="P15" s="34">
        <f>$J$10</f>
        <v>0</v>
      </c>
      <c r="Q15" s="34">
        <f>$K$10</f>
        <v>0</v>
      </c>
      <c r="R15" s="34" t="s">
        <v>21</v>
      </c>
      <c r="S15" s="33">
        <f>$G$10</f>
        <v>0</v>
      </c>
      <c r="T15" s="33">
        <f>$H$10</f>
        <v>0</v>
      </c>
      <c r="U15" s="33">
        <f>$I$10</f>
        <v>0</v>
      </c>
      <c r="V15" s="33">
        <f>$J$10</f>
        <v>0</v>
      </c>
      <c r="W15" s="33">
        <f>$K$10</f>
        <v>0</v>
      </c>
      <c r="X15" s="33" t="s">
        <v>21</v>
      </c>
      <c r="Y15" s="45"/>
      <c r="Z15" s="45"/>
    </row>
    <row r="16" spans="2:26" s="7" customFormat="1">
      <c r="B16" s="8"/>
      <c r="C16" s="17"/>
      <c r="D16" s="9"/>
      <c r="E16" s="10"/>
      <c r="F16" s="9"/>
      <c r="G16" s="18"/>
      <c r="H16" s="18"/>
      <c r="I16" s="18"/>
      <c r="J16" s="18"/>
      <c r="K16" s="18"/>
      <c r="L16" s="41" t="str">
        <f>IF(SUM(G16:K16)&gt;0,SUM(G16:K16),"")</f>
        <v/>
      </c>
      <c r="M16" s="18"/>
      <c r="N16" s="18"/>
      <c r="O16" s="18"/>
      <c r="P16" s="18"/>
      <c r="Q16" s="18"/>
      <c r="R16" s="41" t="str">
        <f>IF(SUM(M16:Q16)&gt;0,SUM(M16:Q16),"")</f>
        <v/>
      </c>
      <c r="S16" s="41" t="str">
        <f>IF(G16="", "", G16-M16)</f>
        <v/>
      </c>
      <c r="T16" s="41" t="str">
        <f t="shared" ref="T16:W19" si="0">IF(H16="", "", H16-N16)</f>
        <v/>
      </c>
      <c r="U16" s="41" t="str">
        <f t="shared" si="0"/>
        <v/>
      </c>
      <c r="V16" s="41" t="str">
        <f t="shared" si="0"/>
        <v/>
      </c>
      <c r="W16" s="41" t="str">
        <f t="shared" si="0"/>
        <v/>
      </c>
      <c r="X16" s="41" t="str">
        <f>IF(SUM(S16:W16)&gt;0,SUM(S16:W16),"")</f>
        <v/>
      </c>
      <c r="Y16" s="24" t="str">
        <f>IF(L16="", "", X16/L16)</f>
        <v/>
      </c>
      <c r="Z16" s="23" t="str">
        <f>IF(X16="", "", X16)</f>
        <v/>
      </c>
    </row>
    <row r="17" spans="2:27" s="7" customFormat="1">
      <c r="B17" s="8"/>
      <c r="C17" s="17"/>
      <c r="D17" s="9"/>
      <c r="E17" s="10"/>
      <c r="F17" s="9"/>
      <c r="G17" s="18"/>
      <c r="H17" s="18"/>
      <c r="I17" s="18"/>
      <c r="J17" s="18"/>
      <c r="K17" s="18"/>
      <c r="L17" s="41" t="str">
        <f t="shared" ref="L17:L24" si="1">IF(SUM(G17:K17)&gt;0,SUM(G17:K17),"")</f>
        <v/>
      </c>
      <c r="M17" s="18"/>
      <c r="N17" s="18"/>
      <c r="O17" s="18"/>
      <c r="P17" s="18"/>
      <c r="Q17" s="18"/>
      <c r="R17" s="41" t="str">
        <f t="shared" ref="R17:R19" si="2">IF(SUM(M17:Q17)&gt;0,SUM(M17:Q17),"")</f>
        <v/>
      </c>
      <c r="S17" s="41" t="str">
        <f t="shared" ref="S17:S19" si="3">IF(G17="", "", G17-M17)</f>
        <v/>
      </c>
      <c r="T17" s="41" t="str">
        <f t="shared" si="0"/>
        <v/>
      </c>
      <c r="U17" s="41" t="str">
        <f t="shared" si="0"/>
        <v/>
      </c>
      <c r="V17" s="41" t="str">
        <f t="shared" si="0"/>
        <v/>
      </c>
      <c r="W17" s="41" t="str">
        <f t="shared" si="0"/>
        <v/>
      </c>
      <c r="X17" s="41" t="str">
        <f t="shared" ref="X17:X19" si="4">IF(SUM(S17:W17)&gt;0,SUM(S17:W17),"")</f>
        <v/>
      </c>
      <c r="Y17" s="24" t="str">
        <f t="shared" ref="Y17:Y19" si="5">IF(L17="", "", X17/L17)</f>
        <v/>
      </c>
      <c r="Z17" s="23" t="str">
        <f>IF(X17="", "", X17+Z16)</f>
        <v/>
      </c>
    </row>
    <row r="18" spans="2:27" s="7" customFormat="1">
      <c r="B18" s="8"/>
      <c r="C18" s="17"/>
      <c r="D18" s="9"/>
      <c r="E18" s="10"/>
      <c r="F18" s="9"/>
      <c r="G18" s="18"/>
      <c r="H18" s="18"/>
      <c r="I18" s="18"/>
      <c r="J18" s="18"/>
      <c r="K18" s="18"/>
      <c r="L18" s="41" t="str">
        <f t="shared" si="1"/>
        <v/>
      </c>
      <c r="M18" s="18"/>
      <c r="N18" s="18"/>
      <c r="O18" s="18"/>
      <c r="P18" s="18"/>
      <c r="Q18" s="18"/>
      <c r="R18" s="41" t="str">
        <f t="shared" si="2"/>
        <v/>
      </c>
      <c r="S18" s="41" t="str">
        <f t="shared" si="3"/>
        <v/>
      </c>
      <c r="T18" s="41" t="str">
        <f t="shared" si="0"/>
        <v/>
      </c>
      <c r="U18" s="41" t="str">
        <f t="shared" si="0"/>
        <v/>
      </c>
      <c r="V18" s="41" t="str">
        <f t="shared" si="0"/>
        <v/>
      </c>
      <c r="W18" s="41" t="str">
        <f t="shared" si="0"/>
        <v/>
      </c>
      <c r="X18" s="41" t="str">
        <f t="shared" si="4"/>
        <v/>
      </c>
      <c r="Y18" s="24" t="str">
        <f t="shared" si="5"/>
        <v/>
      </c>
      <c r="Z18" s="23" t="str">
        <f t="shared" ref="Z18:Z19" si="6">IF(X18="", "", X18+Z17)</f>
        <v/>
      </c>
      <c r="AA18" s="11"/>
    </row>
    <row r="19" spans="2:27" s="7" customFormat="1">
      <c r="B19" s="8"/>
      <c r="C19" s="17"/>
      <c r="D19" s="10"/>
      <c r="E19" s="10"/>
      <c r="F19" s="10"/>
      <c r="G19" s="18"/>
      <c r="H19" s="18"/>
      <c r="I19" s="18"/>
      <c r="J19" s="18"/>
      <c r="K19" s="18"/>
      <c r="L19" s="41" t="str">
        <f t="shared" si="1"/>
        <v/>
      </c>
      <c r="M19" s="18"/>
      <c r="N19" s="18"/>
      <c r="O19" s="18"/>
      <c r="P19" s="18"/>
      <c r="Q19" s="18"/>
      <c r="R19" s="41" t="str">
        <f t="shared" si="2"/>
        <v/>
      </c>
      <c r="S19" s="41" t="str">
        <f t="shared" si="3"/>
        <v/>
      </c>
      <c r="T19" s="41" t="str">
        <f t="shared" si="0"/>
        <v/>
      </c>
      <c r="U19" s="41" t="str">
        <f t="shared" si="0"/>
        <v/>
      </c>
      <c r="V19" s="41" t="str">
        <f t="shared" si="0"/>
        <v/>
      </c>
      <c r="W19" s="41" t="str">
        <f t="shared" si="0"/>
        <v/>
      </c>
      <c r="X19" s="41" t="str">
        <f t="shared" si="4"/>
        <v/>
      </c>
      <c r="Y19" s="24" t="str">
        <f t="shared" si="5"/>
        <v/>
      </c>
      <c r="Z19" s="23" t="str">
        <f t="shared" si="6"/>
        <v/>
      </c>
    </row>
    <row r="20" spans="2:27" s="7" customFormat="1" ht="15" customHeight="1">
      <c r="B20" s="30" t="s">
        <v>22</v>
      </c>
      <c r="C20" s="29"/>
      <c r="D20" s="29"/>
      <c r="E20" s="29"/>
      <c r="F20" s="29"/>
      <c r="G20" s="37">
        <f>SUM(G16:G19)</f>
        <v>0</v>
      </c>
      <c r="H20" s="37">
        <f t="shared" ref="H20:L20" si="7">SUM(H16:H19)</f>
        <v>0</v>
      </c>
      <c r="I20" s="37">
        <f t="shared" si="7"/>
        <v>0</v>
      </c>
      <c r="J20" s="37">
        <f t="shared" si="7"/>
        <v>0</v>
      </c>
      <c r="K20" s="37">
        <f t="shared" si="7"/>
        <v>0</v>
      </c>
      <c r="L20" s="37">
        <f t="shared" si="7"/>
        <v>0</v>
      </c>
      <c r="M20" s="38">
        <f>SUM(M16:M19)</f>
        <v>0</v>
      </c>
      <c r="N20" s="38">
        <f t="shared" ref="N20:R20" si="8">SUM(N16:N19)</f>
        <v>0</v>
      </c>
      <c r="O20" s="38">
        <f t="shared" si="8"/>
        <v>0</v>
      </c>
      <c r="P20" s="38">
        <f t="shared" si="8"/>
        <v>0</v>
      </c>
      <c r="Q20" s="38">
        <f t="shared" si="8"/>
        <v>0</v>
      </c>
      <c r="R20" s="38">
        <f t="shared" si="8"/>
        <v>0</v>
      </c>
      <c r="S20" s="39">
        <f>SUM(S16:S19)</f>
        <v>0</v>
      </c>
      <c r="T20" s="39">
        <f t="shared" ref="T20:X20" si="9">SUM(T16:T19)</f>
        <v>0</v>
      </c>
      <c r="U20" s="39">
        <f t="shared" si="9"/>
        <v>0</v>
      </c>
      <c r="V20" s="39">
        <f t="shared" si="9"/>
        <v>0</v>
      </c>
      <c r="W20" s="39">
        <f t="shared" si="9"/>
        <v>0</v>
      </c>
      <c r="X20" s="39">
        <f t="shared" si="9"/>
        <v>0</v>
      </c>
      <c r="Y20" s="35"/>
      <c r="Z20" s="39" t="str">
        <f>Z19</f>
        <v/>
      </c>
    </row>
    <row r="21" spans="2:27" s="7" customFormat="1">
      <c r="B21" s="8"/>
      <c r="C21" s="17"/>
      <c r="D21" s="10"/>
      <c r="E21" s="10"/>
      <c r="F21" s="10"/>
      <c r="G21" s="18"/>
      <c r="H21" s="18"/>
      <c r="I21" s="18"/>
      <c r="J21" s="18"/>
      <c r="K21" s="18"/>
      <c r="L21" s="41" t="str">
        <f>IF(SUM(G21:K21)&gt;0,SUM(G21:K21),"")</f>
        <v/>
      </c>
      <c r="M21" s="18"/>
      <c r="N21" s="18"/>
      <c r="O21" s="18"/>
      <c r="P21" s="18"/>
      <c r="Q21" s="18"/>
      <c r="R21" s="41" t="str">
        <f>IF(SUM(M21:Q21)&gt;0,SUM(M21:Q21),"")</f>
        <v/>
      </c>
      <c r="S21" s="41" t="str">
        <f>IF(G21="", "", G21-M21)</f>
        <v/>
      </c>
      <c r="T21" s="41" t="str">
        <f t="shared" ref="T21:W24" si="10">IF(H21="", "", H21-N21)</f>
        <v/>
      </c>
      <c r="U21" s="41" t="str">
        <f t="shared" si="10"/>
        <v/>
      </c>
      <c r="V21" s="41" t="str">
        <f t="shared" si="10"/>
        <v/>
      </c>
      <c r="W21" s="41" t="str">
        <f t="shared" si="10"/>
        <v/>
      </c>
      <c r="X21" s="41" t="str">
        <f>IF(SUM(S21:W21)&gt;0,SUM(S21:W21),"")</f>
        <v/>
      </c>
      <c r="Y21" s="24"/>
      <c r="Z21" s="23" t="str">
        <f>IF(X21="", "", X21+Z20)</f>
        <v/>
      </c>
    </row>
    <row r="22" spans="2:27" s="13" customFormat="1">
      <c r="B22" s="12"/>
      <c r="C22" s="17"/>
      <c r="D22" s="12"/>
      <c r="E22" s="12"/>
      <c r="F22" s="12"/>
      <c r="G22" s="19"/>
      <c r="H22" s="19"/>
      <c r="I22" s="19"/>
      <c r="J22" s="19"/>
      <c r="K22" s="19"/>
      <c r="L22" s="41" t="str">
        <f t="shared" si="1"/>
        <v/>
      </c>
      <c r="M22" s="19"/>
      <c r="N22" s="19"/>
      <c r="O22" s="19"/>
      <c r="P22" s="19"/>
      <c r="Q22" s="19"/>
      <c r="R22" s="41" t="str">
        <f t="shared" ref="R22:R24" si="11">IF(SUM(M22:Q22)&gt;0,SUM(M22:Q22),"")</f>
        <v/>
      </c>
      <c r="S22" s="41" t="str">
        <f t="shared" ref="S22:S24" si="12">IF(G22="", "", G22-M22)</f>
        <v/>
      </c>
      <c r="T22" s="41" t="str">
        <f t="shared" si="10"/>
        <v/>
      </c>
      <c r="U22" s="41" t="str">
        <f t="shared" si="10"/>
        <v/>
      </c>
      <c r="V22" s="41" t="str">
        <f t="shared" si="10"/>
        <v/>
      </c>
      <c r="W22" s="41" t="str">
        <f t="shared" si="10"/>
        <v/>
      </c>
      <c r="X22" s="41" t="str">
        <f t="shared" ref="X22:X24" si="13">IF(SUM(S22:W22)&gt;0,SUM(S22:W22),"")</f>
        <v/>
      </c>
      <c r="Y22" s="24"/>
      <c r="Z22" s="23" t="str">
        <f t="shared" ref="Z22:Z24" si="14">IF(X22="", "", X22+Z21)</f>
        <v/>
      </c>
    </row>
    <row r="23" spans="2:27" s="13" customFormat="1">
      <c r="B23" s="12"/>
      <c r="C23" s="17"/>
      <c r="D23" s="12"/>
      <c r="E23" s="12"/>
      <c r="F23" s="12"/>
      <c r="G23" s="19"/>
      <c r="H23" s="19"/>
      <c r="I23" s="19"/>
      <c r="J23" s="19"/>
      <c r="K23" s="19"/>
      <c r="L23" s="41" t="str">
        <f t="shared" si="1"/>
        <v/>
      </c>
      <c r="M23" s="19"/>
      <c r="N23" s="19"/>
      <c r="O23" s="19"/>
      <c r="P23" s="19"/>
      <c r="Q23" s="19"/>
      <c r="R23" s="41" t="str">
        <f t="shared" si="11"/>
        <v/>
      </c>
      <c r="S23" s="41" t="str">
        <f t="shared" si="12"/>
        <v/>
      </c>
      <c r="T23" s="41" t="str">
        <f t="shared" si="10"/>
        <v/>
      </c>
      <c r="U23" s="41" t="str">
        <f t="shared" si="10"/>
        <v/>
      </c>
      <c r="V23" s="41" t="str">
        <f t="shared" si="10"/>
        <v/>
      </c>
      <c r="W23" s="41" t="str">
        <f t="shared" si="10"/>
        <v/>
      </c>
      <c r="X23" s="41" t="str">
        <f t="shared" si="13"/>
        <v/>
      </c>
      <c r="Y23" s="24"/>
      <c r="Z23" s="23" t="str">
        <f t="shared" si="14"/>
        <v/>
      </c>
    </row>
    <row r="24" spans="2:27" s="13" customFormat="1">
      <c r="B24" s="12"/>
      <c r="C24" s="17"/>
      <c r="D24" s="12"/>
      <c r="E24" s="12"/>
      <c r="F24" s="12"/>
      <c r="G24" s="19"/>
      <c r="H24" s="19"/>
      <c r="I24" s="19"/>
      <c r="J24" s="19"/>
      <c r="K24" s="19"/>
      <c r="L24" s="41" t="str">
        <f t="shared" si="1"/>
        <v/>
      </c>
      <c r="M24" s="19"/>
      <c r="N24" s="19"/>
      <c r="O24" s="19"/>
      <c r="P24" s="19"/>
      <c r="Q24" s="19"/>
      <c r="R24" s="41" t="str">
        <f t="shared" si="11"/>
        <v/>
      </c>
      <c r="S24" s="41" t="str">
        <f t="shared" si="12"/>
        <v/>
      </c>
      <c r="T24" s="41" t="str">
        <f t="shared" si="10"/>
        <v/>
      </c>
      <c r="U24" s="41" t="str">
        <f t="shared" si="10"/>
        <v/>
      </c>
      <c r="V24" s="41" t="str">
        <f t="shared" si="10"/>
        <v/>
      </c>
      <c r="W24" s="41" t="str">
        <f t="shared" si="10"/>
        <v/>
      </c>
      <c r="X24" s="41" t="str">
        <f t="shared" si="13"/>
        <v/>
      </c>
      <c r="Y24" s="24"/>
      <c r="Z24" s="23" t="str">
        <f t="shared" si="14"/>
        <v/>
      </c>
    </row>
    <row r="25" spans="2:27" s="7" customFormat="1" ht="15">
      <c r="B25" s="30" t="s">
        <v>23</v>
      </c>
      <c r="C25" s="29"/>
      <c r="D25" s="29"/>
      <c r="E25" s="29"/>
      <c r="F25" s="29"/>
      <c r="G25" s="37">
        <f>SUM(G21:G24)</f>
        <v>0</v>
      </c>
      <c r="H25" s="37">
        <f t="shared" ref="H25:L25" si="15">SUM(H21:H24)</f>
        <v>0</v>
      </c>
      <c r="I25" s="37">
        <f t="shared" si="15"/>
        <v>0</v>
      </c>
      <c r="J25" s="37">
        <f t="shared" si="15"/>
        <v>0</v>
      </c>
      <c r="K25" s="37">
        <f t="shared" si="15"/>
        <v>0</v>
      </c>
      <c r="L25" s="37">
        <f t="shared" si="15"/>
        <v>0</v>
      </c>
      <c r="M25" s="38">
        <f>SUM(M21:M24)</f>
        <v>0</v>
      </c>
      <c r="N25" s="38">
        <f t="shared" ref="N25:R25" si="16">SUM(N21:N24)</f>
        <v>0</v>
      </c>
      <c r="O25" s="38">
        <f t="shared" si="16"/>
        <v>0</v>
      </c>
      <c r="P25" s="38">
        <f t="shared" si="16"/>
        <v>0</v>
      </c>
      <c r="Q25" s="38">
        <f t="shared" si="16"/>
        <v>0</v>
      </c>
      <c r="R25" s="38">
        <f t="shared" si="16"/>
        <v>0</v>
      </c>
      <c r="S25" s="39">
        <f>SUM(S21:S24)</f>
        <v>0</v>
      </c>
      <c r="T25" s="39">
        <f t="shared" ref="T25:X25" si="17">SUM(T21:T24)</f>
        <v>0</v>
      </c>
      <c r="U25" s="39">
        <f t="shared" si="17"/>
        <v>0</v>
      </c>
      <c r="V25" s="39">
        <f t="shared" si="17"/>
        <v>0</v>
      </c>
      <c r="W25" s="39">
        <f t="shared" si="17"/>
        <v>0</v>
      </c>
      <c r="X25" s="39">
        <f t="shared" si="17"/>
        <v>0</v>
      </c>
      <c r="Y25" s="35"/>
      <c r="Z25" s="39" t="str">
        <f>Z24</f>
        <v/>
      </c>
    </row>
    <row r="26" spans="2:27" s="13" customFormat="1" ht="15">
      <c r="B26" s="30" t="s">
        <v>24</v>
      </c>
      <c r="C26" s="29"/>
      <c r="D26" s="29"/>
      <c r="E26" s="29"/>
      <c r="F26" s="29"/>
      <c r="G26" s="37">
        <f>G20+G25</f>
        <v>0</v>
      </c>
      <c r="H26" s="37">
        <f t="shared" ref="H26:X26" si="18">H20+H25</f>
        <v>0</v>
      </c>
      <c r="I26" s="37">
        <f t="shared" si="18"/>
        <v>0</v>
      </c>
      <c r="J26" s="37">
        <f t="shared" si="18"/>
        <v>0</v>
      </c>
      <c r="K26" s="37">
        <f t="shared" si="18"/>
        <v>0</v>
      </c>
      <c r="L26" s="37">
        <f t="shared" si="18"/>
        <v>0</v>
      </c>
      <c r="M26" s="38">
        <f t="shared" si="18"/>
        <v>0</v>
      </c>
      <c r="N26" s="38">
        <f t="shared" si="18"/>
        <v>0</v>
      </c>
      <c r="O26" s="38">
        <f t="shared" si="18"/>
        <v>0</v>
      </c>
      <c r="P26" s="38">
        <f t="shared" si="18"/>
        <v>0</v>
      </c>
      <c r="Q26" s="38">
        <f t="shared" si="18"/>
        <v>0</v>
      </c>
      <c r="R26" s="38">
        <f t="shared" si="18"/>
        <v>0</v>
      </c>
      <c r="S26" s="39">
        <f t="shared" si="18"/>
        <v>0</v>
      </c>
      <c r="T26" s="39">
        <f t="shared" si="18"/>
        <v>0</v>
      </c>
      <c r="U26" s="39">
        <f t="shared" si="18"/>
        <v>0</v>
      </c>
      <c r="V26" s="39">
        <f t="shared" si="18"/>
        <v>0</v>
      </c>
      <c r="W26" s="39">
        <f t="shared" si="18"/>
        <v>0</v>
      </c>
      <c r="X26" s="39">
        <f t="shared" si="18"/>
        <v>0</v>
      </c>
      <c r="Y26" s="35"/>
      <c r="Z26" s="39" t="str">
        <f>Z25</f>
        <v/>
      </c>
    </row>
    <row r="27" spans="2:27" s="13" customFormat="1"/>
    <row r="28" spans="2:27" s="13" customFormat="1"/>
  </sheetData>
  <mergeCells count="13">
    <mergeCell ref="M14:R14"/>
    <mergeCell ref="S14:X14"/>
    <mergeCell ref="Y14:Y15"/>
    <mergeCell ref="Z14:Z15"/>
    <mergeCell ref="B7:L7"/>
    <mergeCell ref="B9:C9"/>
    <mergeCell ref="B10:C10"/>
    <mergeCell ref="B14:B15"/>
    <mergeCell ref="C14:C15"/>
    <mergeCell ref="D14:D15"/>
    <mergeCell ref="E14:E15"/>
    <mergeCell ref="F14:F15"/>
    <mergeCell ref="G14:L14"/>
  </mergeCells>
  <dataValidations count="1">
    <dataValidation type="list" allowBlank="1" showInputMessage="1" showErrorMessage="1" sqref="F16:F19 F21:F24" xr:uid="{631FF78C-CE2E-46E4-B91F-72F4942C67B1}">
      <formula1>Lifecycle_stage</formula1>
    </dataValidation>
  </dataValidation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85DA6-B68B-4043-8406-0F0A91B776EA}">
  <dimension ref="B1:AB17"/>
  <sheetViews>
    <sheetView zoomScale="85" zoomScaleNormal="85" workbookViewId="0"/>
  </sheetViews>
  <sheetFormatPr defaultColWidth="9.140625" defaultRowHeight="12.75"/>
  <cols>
    <col min="1" max="1" width="2.140625" style="1" customWidth="1"/>
    <col min="2" max="2" width="12" style="1" customWidth="1"/>
    <col min="3" max="3" width="13" style="1" customWidth="1"/>
    <col min="4" max="4" width="39.42578125" style="1" customWidth="1"/>
    <col min="5" max="5" width="44.28515625" style="1" customWidth="1"/>
    <col min="6" max="6" width="30" style="1" customWidth="1"/>
    <col min="7" max="18" width="13.140625" style="1" customWidth="1"/>
    <col min="19" max="24" width="12.5703125" style="1" customWidth="1"/>
    <col min="25" max="25" width="14.85546875" style="1" customWidth="1"/>
    <col min="26" max="26" width="15" style="1" customWidth="1"/>
    <col min="27" max="27" width="9.140625" style="1"/>
    <col min="28" max="28" width="11.140625" style="1" bestFit="1" customWidth="1"/>
    <col min="29" max="16384" width="9.140625" style="1"/>
  </cols>
  <sheetData>
    <row r="1" spans="2:28" ht="15">
      <c r="B1" s="2"/>
      <c r="C1" s="3"/>
      <c r="D1" s="3"/>
      <c r="E1" s="3"/>
      <c r="F1" s="3"/>
      <c r="G1" s="3"/>
      <c r="H1" s="3"/>
      <c r="I1" s="3"/>
      <c r="J1" s="3"/>
      <c r="K1" s="3"/>
      <c r="L1" s="3"/>
    </row>
    <row r="2" spans="2:28" ht="30">
      <c r="B2" s="50" t="s">
        <v>3</v>
      </c>
      <c r="C2" s="51"/>
      <c r="D2" s="20" t="s">
        <v>27</v>
      </c>
      <c r="E2" s="25"/>
      <c r="G2" s="14" t="s">
        <v>4</v>
      </c>
      <c r="H2" s="14" t="s">
        <v>5</v>
      </c>
      <c r="I2" s="14" t="s">
        <v>6</v>
      </c>
      <c r="J2" s="14" t="s">
        <v>7</v>
      </c>
      <c r="K2" s="14" t="s">
        <v>8</v>
      </c>
      <c r="L2" s="3"/>
    </row>
    <row r="3" spans="2:28" ht="15">
      <c r="B3" s="50" t="s">
        <v>28</v>
      </c>
      <c r="C3" s="51"/>
      <c r="D3" s="20" t="s">
        <v>29</v>
      </c>
      <c r="E3" s="25"/>
      <c r="F3" s="14" t="s">
        <v>10</v>
      </c>
      <c r="G3" s="42" t="s">
        <v>29</v>
      </c>
      <c r="H3" s="42" t="s">
        <v>30</v>
      </c>
      <c r="I3" s="42" t="s">
        <v>31</v>
      </c>
      <c r="J3" s="42" t="s">
        <v>32</v>
      </c>
      <c r="K3" s="42" t="s">
        <v>33</v>
      </c>
      <c r="L3" s="3"/>
    </row>
    <row r="4" spans="2:28" ht="15">
      <c r="B4" s="50" t="s">
        <v>34</v>
      </c>
      <c r="C4" s="51"/>
      <c r="D4" s="21">
        <f>X15</f>
        <v>5082890.5999999996</v>
      </c>
      <c r="E4" s="25"/>
      <c r="F4" s="3"/>
      <c r="G4" s="3"/>
      <c r="H4" s="3"/>
      <c r="I4" s="3"/>
      <c r="J4" s="3"/>
      <c r="K4" s="3"/>
      <c r="L4" s="3"/>
    </row>
    <row r="5" spans="2:28" ht="15">
      <c r="B5" s="2"/>
      <c r="C5" s="3"/>
      <c r="D5" s="15"/>
      <c r="E5" s="3"/>
      <c r="F5" s="3"/>
      <c r="G5" s="3"/>
      <c r="H5" s="3"/>
      <c r="I5" s="3"/>
      <c r="J5" s="3"/>
      <c r="K5" s="3"/>
      <c r="L5" s="3"/>
    </row>
    <row r="6" spans="2:28">
      <c r="E6" s="4"/>
      <c r="K6" s="4"/>
      <c r="L6" s="4"/>
      <c r="O6" s="5"/>
    </row>
    <row r="7" spans="2:28" s="6" customFormat="1" ht="36.75" customHeight="1">
      <c r="B7" s="65" t="s">
        <v>11</v>
      </c>
      <c r="C7" s="67" t="s">
        <v>12</v>
      </c>
      <c r="D7" s="67" t="s">
        <v>35</v>
      </c>
      <c r="E7" s="67" t="s">
        <v>14</v>
      </c>
      <c r="F7" s="69" t="s">
        <v>15</v>
      </c>
      <c r="G7" s="52" t="s">
        <v>16</v>
      </c>
      <c r="H7" s="53"/>
      <c r="I7" s="53"/>
      <c r="J7" s="53"/>
      <c r="K7" s="53"/>
      <c r="L7" s="54"/>
      <c r="M7" s="55" t="s">
        <v>17</v>
      </c>
      <c r="N7" s="56"/>
      <c r="O7" s="56"/>
      <c r="P7" s="56"/>
      <c r="Q7" s="56"/>
      <c r="R7" s="57"/>
      <c r="S7" s="62" t="s">
        <v>18</v>
      </c>
      <c r="T7" s="63"/>
      <c r="U7" s="63"/>
      <c r="V7" s="63"/>
      <c r="W7" s="63"/>
      <c r="X7" s="64"/>
      <c r="Y7" s="44" t="s">
        <v>19</v>
      </c>
      <c r="Z7" s="44" t="s">
        <v>20</v>
      </c>
    </row>
    <row r="8" spans="2:28" ht="39.75" customHeight="1">
      <c r="B8" s="66"/>
      <c r="C8" s="68"/>
      <c r="D8" s="68"/>
      <c r="E8" s="68"/>
      <c r="F8" s="70"/>
      <c r="G8" s="36" t="str">
        <f>$G$3</f>
        <v>AAA</v>
      </c>
      <c r="H8" s="36" t="str">
        <f>$H$3</f>
        <v>BBB</v>
      </c>
      <c r="I8" s="36" t="str">
        <f>$I$3</f>
        <v>CCC</v>
      </c>
      <c r="J8" s="36" t="str">
        <f>$J$3</f>
        <v>DDD</v>
      </c>
      <c r="K8" s="36" t="str">
        <f>$K$3</f>
        <v>EEE</v>
      </c>
      <c r="L8" s="36" t="s">
        <v>21</v>
      </c>
      <c r="M8" s="34" t="str">
        <f>$G$3</f>
        <v>AAA</v>
      </c>
      <c r="N8" s="34" t="str">
        <f>$H$3</f>
        <v>BBB</v>
      </c>
      <c r="O8" s="34" t="str">
        <f>$I$3</f>
        <v>CCC</v>
      </c>
      <c r="P8" s="34" t="str">
        <f>$J$3</f>
        <v>DDD</v>
      </c>
      <c r="Q8" s="34" t="str">
        <f>$K$3</f>
        <v>EEE</v>
      </c>
      <c r="R8" s="34" t="s">
        <v>21</v>
      </c>
      <c r="S8" s="33" t="str">
        <f>$G$3</f>
        <v>AAA</v>
      </c>
      <c r="T8" s="33" t="str">
        <f>$H$3</f>
        <v>BBB</v>
      </c>
      <c r="U8" s="33" t="str">
        <f>$I$3</f>
        <v>CCC</v>
      </c>
      <c r="V8" s="33" t="str">
        <f>$J$3</f>
        <v>DDD</v>
      </c>
      <c r="W8" s="33" t="str">
        <f>$K$3</f>
        <v>EEE</v>
      </c>
      <c r="X8" s="33" t="s">
        <v>21</v>
      </c>
      <c r="Y8" s="45"/>
      <c r="Z8" s="45"/>
    </row>
    <row r="9" spans="2:28" s="7" customFormat="1" ht="191.25">
      <c r="B9" s="8">
        <v>1</v>
      </c>
      <c r="C9" s="22">
        <v>46327</v>
      </c>
      <c r="D9" s="10" t="s">
        <v>36</v>
      </c>
      <c r="E9" s="10" t="s">
        <v>37</v>
      </c>
      <c r="F9" s="9" t="s">
        <v>38</v>
      </c>
      <c r="G9" s="18">
        <v>250000</v>
      </c>
      <c r="H9" s="18">
        <v>67888</v>
      </c>
      <c r="I9" s="18">
        <v>780000</v>
      </c>
      <c r="J9" s="18">
        <v>56788</v>
      </c>
      <c r="K9" s="18">
        <v>56758</v>
      </c>
      <c r="L9" s="41">
        <f>IF(SUM(G9:K9)&gt;0,SUM(G9:K9),"")</f>
        <v>1211434</v>
      </c>
      <c r="M9" s="18">
        <v>50000</v>
      </c>
      <c r="N9" s="18">
        <v>0</v>
      </c>
      <c r="O9" s="18">
        <v>180000</v>
      </c>
      <c r="P9" s="18">
        <v>0</v>
      </c>
      <c r="Q9" s="18">
        <v>12286.8</v>
      </c>
      <c r="R9" s="41">
        <f>IF(SUM(M9:Q9)&gt;0,SUM(M9:Q9),"")</f>
        <v>242286.8</v>
      </c>
      <c r="S9" s="41">
        <f>IF(G9="", "", G9-M9)</f>
        <v>200000</v>
      </c>
      <c r="T9" s="41">
        <f t="shared" ref="T9:W10" si="0">IF(H9="", "", H9-N9)</f>
        <v>67888</v>
      </c>
      <c r="U9" s="41">
        <f t="shared" si="0"/>
        <v>600000</v>
      </c>
      <c r="V9" s="41">
        <f t="shared" si="0"/>
        <v>56788</v>
      </c>
      <c r="W9" s="41">
        <f t="shared" si="0"/>
        <v>44471.199999999997</v>
      </c>
      <c r="X9" s="41">
        <f>IF(SUM(S9:W9)&gt;0,SUM(S9:W9),"")</f>
        <v>969147.2</v>
      </c>
      <c r="Y9" s="40">
        <f>IF(L9="", "", X9/L9)</f>
        <v>0.79999999999999993</v>
      </c>
      <c r="Z9" s="23">
        <f>IF(SUM(X9)&gt;0,X9,"")</f>
        <v>969147.2</v>
      </c>
      <c r="AB9" s="32"/>
    </row>
    <row r="10" spans="2:28" s="7" customFormat="1" ht="153">
      <c r="B10" s="8">
        <v>2</v>
      </c>
      <c r="C10" s="22">
        <v>46449</v>
      </c>
      <c r="D10" s="10" t="s">
        <v>39</v>
      </c>
      <c r="E10" s="10" t="s">
        <v>40</v>
      </c>
      <c r="F10" s="9" t="s">
        <v>38</v>
      </c>
      <c r="G10" s="18">
        <v>250000</v>
      </c>
      <c r="H10" s="18">
        <v>67888</v>
      </c>
      <c r="I10" s="18">
        <v>780000</v>
      </c>
      <c r="J10" s="18">
        <v>56788</v>
      </c>
      <c r="K10" s="18">
        <v>56758</v>
      </c>
      <c r="L10" s="41">
        <f t="shared" ref="L10:L13" si="1">IF(SUM(G10:K10)&gt;0,SUM(G10:K10),"")</f>
        <v>1211434</v>
      </c>
      <c r="M10" s="18">
        <v>50000</v>
      </c>
      <c r="N10" s="18">
        <v>30000</v>
      </c>
      <c r="O10" s="18">
        <v>200000</v>
      </c>
      <c r="P10" s="18">
        <v>10858.5</v>
      </c>
      <c r="Q10" s="18">
        <v>12000</v>
      </c>
      <c r="R10" s="41">
        <f t="shared" ref="R10" si="2">IF(SUM(M10:Q10)&gt;0,SUM(M10:Q10),"")</f>
        <v>302858.5</v>
      </c>
      <c r="S10" s="41">
        <f>IF(G10="", "", G10-M10)</f>
        <v>200000</v>
      </c>
      <c r="T10" s="41">
        <f t="shared" si="0"/>
        <v>37888</v>
      </c>
      <c r="U10" s="41">
        <f t="shared" si="0"/>
        <v>580000</v>
      </c>
      <c r="V10" s="41">
        <f t="shared" si="0"/>
        <v>45929.5</v>
      </c>
      <c r="W10" s="41">
        <f t="shared" si="0"/>
        <v>44758</v>
      </c>
      <c r="X10" s="41">
        <f>IF(SUM(S10:W10)&gt;0,SUM(S10:W10),"")</f>
        <v>908575.5</v>
      </c>
      <c r="Y10" s="40">
        <f>IF(L10="", "", X10/L10)</f>
        <v>0.75</v>
      </c>
      <c r="Z10" s="23">
        <f>IF(SUM(X10)&gt;0,Z9+X10,"")</f>
        <v>1877722.7</v>
      </c>
      <c r="AB10" s="32"/>
    </row>
    <row r="11" spans="2:28" s="7" customFormat="1" ht="15" customHeight="1">
      <c r="B11" s="30" t="s">
        <v>22</v>
      </c>
      <c r="C11" s="29"/>
      <c r="D11" s="29"/>
      <c r="E11" s="29"/>
      <c r="F11" s="29"/>
      <c r="G11" s="37">
        <f>SUM(G9:G10)</f>
        <v>500000</v>
      </c>
      <c r="H11" s="37">
        <f t="shared" ref="H11:X11" si="3">SUM(H9:H10)</f>
        <v>135776</v>
      </c>
      <c r="I11" s="37">
        <f t="shared" si="3"/>
        <v>1560000</v>
      </c>
      <c r="J11" s="37">
        <f t="shared" si="3"/>
        <v>113576</v>
      </c>
      <c r="K11" s="37">
        <f t="shared" si="3"/>
        <v>113516</v>
      </c>
      <c r="L11" s="37">
        <f t="shared" si="3"/>
        <v>2422868</v>
      </c>
      <c r="M11" s="38">
        <f t="shared" si="3"/>
        <v>100000</v>
      </c>
      <c r="N11" s="38">
        <f t="shared" si="3"/>
        <v>30000</v>
      </c>
      <c r="O11" s="38">
        <f t="shared" si="3"/>
        <v>380000</v>
      </c>
      <c r="P11" s="38">
        <f t="shared" si="3"/>
        <v>10858.5</v>
      </c>
      <c r="Q11" s="38">
        <f t="shared" si="3"/>
        <v>24286.799999999999</v>
      </c>
      <c r="R11" s="38">
        <f t="shared" si="3"/>
        <v>545145.30000000005</v>
      </c>
      <c r="S11" s="39">
        <f t="shared" si="3"/>
        <v>400000</v>
      </c>
      <c r="T11" s="39">
        <f t="shared" si="3"/>
        <v>105776</v>
      </c>
      <c r="U11" s="39">
        <f t="shared" si="3"/>
        <v>1180000</v>
      </c>
      <c r="V11" s="39">
        <f t="shared" si="3"/>
        <v>102717.5</v>
      </c>
      <c r="W11" s="39">
        <f t="shared" si="3"/>
        <v>89229.2</v>
      </c>
      <c r="X11" s="39">
        <f t="shared" si="3"/>
        <v>1877722.7</v>
      </c>
      <c r="Y11" s="39"/>
      <c r="Z11" s="39">
        <f>Z10</f>
        <v>1877722.7</v>
      </c>
    </row>
    <row r="12" spans="2:28" s="7" customFormat="1" ht="191.25">
      <c r="B12" s="8">
        <v>3</v>
      </c>
      <c r="C12" s="22">
        <v>46733</v>
      </c>
      <c r="D12" s="10" t="s">
        <v>41</v>
      </c>
      <c r="E12" s="10" t="s">
        <v>42</v>
      </c>
      <c r="F12" s="9" t="s">
        <v>43</v>
      </c>
      <c r="G12" s="18">
        <v>250000</v>
      </c>
      <c r="H12" s="18">
        <v>67888</v>
      </c>
      <c r="I12" s="18">
        <v>0</v>
      </c>
      <c r="J12" s="18">
        <v>1567880</v>
      </c>
      <c r="K12" s="18">
        <v>56758</v>
      </c>
      <c r="L12" s="41">
        <f t="shared" si="1"/>
        <v>1942526</v>
      </c>
      <c r="M12" s="18">
        <v>30000</v>
      </c>
      <c r="N12" s="18">
        <v>0</v>
      </c>
      <c r="O12" s="18">
        <v>0</v>
      </c>
      <c r="P12" s="18">
        <v>164252.6</v>
      </c>
      <c r="Q12" s="18">
        <v>0</v>
      </c>
      <c r="R12" s="41">
        <f>IF(SUM(M12:Q12)&gt;0,SUM(M12:Q12),"")</f>
        <v>194252.6</v>
      </c>
      <c r="S12" s="41">
        <f>IF(G12="", "", G12-M12)</f>
        <v>220000</v>
      </c>
      <c r="T12" s="41">
        <f t="shared" ref="T12:W13" si="4">IF(H12="", "", H12-N12)</f>
        <v>67888</v>
      </c>
      <c r="U12" s="41">
        <f t="shared" si="4"/>
        <v>0</v>
      </c>
      <c r="V12" s="41">
        <f t="shared" si="4"/>
        <v>1403627.4</v>
      </c>
      <c r="W12" s="41">
        <f t="shared" si="4"/>
        <v>56758</v>
      </c>
      <c r="X12" s="41">
        <f t="shared" ref="X12:X13" si="5">IF(SUM(S12:W12)&gt;0,SUM(S12:W12),"")</f>
        <v>1748273.4</v>
      </c>
      <c r="Y12" s="40">
        <f t="shared" ref="Y12:Y13" si="6">IF(L12="", "", X12/L12)</f>
        <v>0.89999999999999991</v>
      </c>
      <c r="Z12" s="23">
        <f>IF(SUM(X12)&gt;0,Z10+X12,"")</f>
        <v>3625996.0999999996</v>
      </c>
      <c r="AB12" s="32"/>
    </row>
    <row r="13" spans="2:28" s="13" customFormat="1" ht="242.25">
      <c r="B13" s="8">
        <v>4</v>
      </c>
      <c r="C13" s="22">
        <v>46813</v>
      </c>
      <c r="D13" s="10" t="s">
        <v>44</v>
      </c>
      <c r="E13" s="10" t="s">
        <v>45</v>
      </c>
      <c r="F13" s="9" t="s">
        <v>43</v>
      </c>
      <c r="G13" s="18">
        <v>250000</v>
      </c>
      <c r="H13" s="18">
        <v>67888</v>
      </c>
      <c r="I13" s="18">
        <v>0</v>
      </c>
      <c r="J13" s="18">
        <v>1567880</v>
      </c>
      <c r="K13" s="18">
        <v>56758</v>
      </c>
      <c r="L13" s="41">
        <f t="shared" si="1"/>
        <v>1942526</v>
      </c>
      <c r="M13" s="18">
        <v>100000</v>
      </c>
      <c r="N13" s="18">
        <v>30000</v>
      </c>
      <c r="O13" s="18">
        <v>0</v>
      </c>
      <c r="P13" s="18">
        <v>325631.5</v>
      </c>
      <c r="Q13" s="18">
        <v>30000</v>
      </c>
      <c r="R13" s="41">
        <f t="shared" ref="R13" si="7">IF(SUM(M13:Q13)&gt;0,SUM(M13:Q13),"")</f>
        <v>485631.5</v>
      </c>
      <c r="S13" s="41">
        <f>IF(G13="", "", G13-M13)</f>
        <v>150000</v>
      </c>
      <c r="T13" s="41">
        <f t="shared" si="4"/>
        <v>37888</v>
      </c>
      <c r="U13" s="41">
        <f t="shared" si="4"/>
        <v>0</v>
      </c>
      <c r="V13" s="41">
        <f t="shared" si="4"/>
        <v>1242248.5</v>
      </c>
      <c r="W13" s="41">
        <f t="shared" si="4"/>
        <v>26758</v>
      </c>
      <c r="X13" s="41">
        <f t="shared" si="5"/>
        <v>1456894.5</v>
      </c>
      <c r="Y13" s="40">
        <f t="shared" si="6"/>
        <v>0.75</v>
      </c>
      <c r="Z13" s="23">
        <f>IF(SUM(X13)&gt;0,Z12+X13,"")</f>
        <v>5082890.5999999996</v>
      </c>
      <c r="AB13" s="32"/>
    </row>
    <row r="14" spans="2:28" s="7" customFormat="1" ht="15" customHeight="1">
      <c r="B14" s="30" t="s">
        <v>23</v>
      </c>
      <c r="C14" s="29"/>
      <c r="D14" s="29"/>
      <c r="E14" s="29"/>
      <c r="F14" s="29"/>
      <c r="G14" s="37">
        <f>SUM(G12:G13)</f>
        <v>500000</v>
      </c>
      <c r="H14" s="37">
        <f>SUM(H12:H13)</f>
        <v>135776</v>
      </c>
      <c r="I14" s="37">
        <f t="shared" ref="I14" si="8">SUM(I12:I13)</f>
        <v>0</v>
      </c>
      <c r="J14" s="37">
        <f t="shared" ref="J14" si="9">SUM(J12:J13)</f>
        <v>3135760</v>
      </c>
      <c r="K14" s="37">
        <f t="shared" ref="K14" si="10">SUM(K12:K13)</f>
        <v>113516</v>
      </c>
      <c r="L14" s="37">
        <f t="shared" ref="L14" si="11">SUM(L12:L13)</f>
        <v>3885052</v>
      </c>
      <c r="M14" s="38">
        <f t="shared" ref="M14" si="12">SUM(M12:M13)</f>
        <v>130000</v>
      </c>
      <c r="N14" s="38">
        <f t="shared" ref="N14" si="13">SUM(N12:N13)</f>
        <v>30000</v>
      </c>
      <c r="O14" s="38">
        <f t="shared" ref="O14" si="14">SUM(O12:O13)</f>
        <v>0</v>
      </c>
      <c r="P14" s="38">
        <f t="shared" ref="P14" si="15">SUM(P12:P13)</f>
        <v>489884.1</v>
      </c>
      <c r="Q14" s="38">
        <f t="shared" ref="Q14" si="16">SUM(Q12:Q13)</f>
        <v>30000</v>
      </c>
      <c r="R14" s="38">
        <f t="shared" ref="R14" si="17">SUM(R12:R13)</f>
        <v>679884.1</v>
      </c>
      <c r="S14" s="39">
        <f t="shared" ref="S14" si="18">SUM(S12:S13)</f>
        <v>370000</v>
      </c>
      <c r="T14" s="39">
        <f t="shared" ref="T14" si="19">SUM(T12:T13)</f>
        <v>105776</v>
      </c>
      <c r="U14" s="39">
        <f t="shared" ref="U14" si="20">SUM(U12:U13)</f>
        <v>0</v>
      </c>
      <c r="V14" s="39">
        <f t="shared" ref="V14" si="21">SUM(V12:V13)</f>
        <v>2645875.9</v>
      </c>
      <c r="W14" s="39">
        <f t="shared" ref="W14" si="22">SUM(W12:W13)</f>
        <v>83516</v>
      </c>
      <c r="X14" s="39">
        <f t="shared" ref="X14" si="23">SUM(X12:X13)</f>
        <v>3205167.9</v>
      </c>
      <c r="Y14" s="39"/>
      <c r="Z14" s="39">
        <f>Z13</f>
        <v>5082890.5999999996</v>
      </c>
    </row>
    <row r="15" spans="2:28" s="13" customFormat="1" ht="15">
      <c r="B15" s="30" t="s">
        <v>24</v>
      </c>
      <c r="C15" s="29"/>
      <c r="D15" s="29"/>
      <c r="E15" s="29"/>
      <c r="F15" s="29"/>
      <c r="G15" s="37">
        <f>G11+G14</f>
        <v>1000000</v>
      </c>
      <c r="H15" s="37">
        <f t="shared" ref="H15:L15" si="24">H11+H14</f>
        <v>271552</v>
      </c>
      <c r="I15" s="37">
        <f t="shared" si="24"/>
        <v>1560000</v>
      </c>
      <c r="J15" s="37">
        <f t="shared" si="24"/>
        <v>3249336</v>
      </c>
      <c r="K15" s="37">
        <f t="shared" si="24"/>
        <v>227032</v>
      </c>
      <c r="L15" s="37">
        <f t="shared" si="24"/>
        <v>6307920</v>
      </c>
      <c r="M15" s="38">
        <f>M11+M14</f>
        <v>230000</v>
      </c>
      <c r="N15" s="38">
        <f t="shared" ref="N15:R15" si="25">N11+N14</f>
        <v>60000</v>
      </c>
      <c r="O15" s="38">
        <f t="shared" si="25"/>
        <v>380000</v>
      </c>
      <c r="P15" s="38">
        <f t="shared" si="25"/>
        <v>500742.6</v>
      </c>
      <c r="Q15" s="38">
        <f t="shared" si="25"/>
        <v>54286.8</v>
      </c>
      <c r="R15" s="38">
        <f t="shared" si="25"/>
        <v>1225029.3999999999</v>
      </c>
      <c r="S15" s="39">
        <f>S11+S14</f>
        <v>770000</v>
      </c>
      <c r="T15" s="39">
        <f t="shared" ref="T15:X15" si="26">T11+T14</f>
        <v>211552</v>
      </c>
      <c r="U15" s="39">
        <f t="shared" si="26"/>
        <v>1180000</v>
      </c>
      <c r="V15" s="39">
        <f t="shared" si="26"/>
        <v>2748593.4</v>
      </c>
      <c r="W15" s="39">
        <f t="shared" si="26"/>
        <v>172745.2</v>
      </c>
      <c r="X15" s="39">
        <f t="shared" si="26"/>
        <v>5082890.5999999996</v>
      </c>
      <c r="Y15" s="39"/>
      <c r="Z15" s="39">
        <f>Z14</f>
        <v>5082890.5999999996</v>
      </c>
    </row>
    <row r="16" spans="2:28" s="13" customFormat="1"/>
    <row r="17" spans="2:2" s="13" customFormat="1">
      <c r="B17" s="13" t="s">
        <v>46</v>
      </c>
    </row>
  </sheetData>
  <mergeCells count="13">
    <mergeCell ref="S7:X7"/>
    <mergeCell ref="Y7:Y8"/>
    <mergeCell ref="Z7:Z8"/>
    <mergeCell ref="B2:C2"/>
    <mergeCell ref="B3:C3"/>
    <mergeCell ref="B4:C4"/>
    <mergeCell ref="B7:B8"/>
    <mergeCell ref="C7:C8"/>
    <mergeCell ref="D7:D8"/>
    <mergeCell ref="E7:E8"/>
    <mergeCell ref="F7:F8"/>
    <mergeCell ref="G7:L7"/>
    <mergeCell ref="M7:R7"/>
  </mergeCells>
  <dataValidations count="1">
    <dataValidation type="list" allowBlank="1" showInputMessage="1" showErrorMessage="1" sqref="F9:F10 F12:F13" xr:uid="{79B30460-4091-4D62-9028-234E07DEE07D}">
      <formula1>Lifecycle_stage</formula1>
    </dataValidation>
  </dataValidation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workbookViewId="0">
      <selection activeCell="G9" sqref="G9"/>
    </sheetView>
  </sheetViews>
  <sheetFormatPr defaultRowHeight="15"/>
  <sheetData>
    <row r="1" spans="1:2">
      <c r="A1" t="s">
        <v>47</v>
      </c>
      <c r="B1" t="s">
        <v>38</v>
      </c>
    </row>
    <row r="2" spans="1:2">
      <c r="A2" t="s">
        <v>48</v>
      </c>
      <c r="B2" t="s">
        <v>43</v>
      </c>
    </row>
    <row r="3" spans="1:2">
      <c r="B3" t="s">
        <v>49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6D33804BF559143AEEF177052B87190" ma:contentTypeVersion="3" ma:contentTypeDescription="Create a new document." ma:contentTypeScope="" ma:versionID="0de5e3df8e798138e628bb7ba910265d">
  <xsd:schema xmlns:xsd="http://www.w3.org/2001/XMLSchema" xmlns:xs="http://www.w3.org/2001/XMLSchema" xmlns:p="http://schemas.microsoft.com/office/2006/metadata/properties" xmlns:ns2="d7b1b5fe-0615-4e88-8b0e-7cf7e1807d82" targetNamespace="http://schemas.microsoft.com/office/2006/metadata/properties" ma:root="true" ma:fieldsID="111e70bd47e5f69a27d2380678c291f0" ns2:_="">
    <xsd:import namespace="d7b1b5fe-0615-4e88-8b0e-7cf7e1807d8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b1b5fe-0615-4e88-8b0e-7cf7e1807d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8B9C2C8-4190-467D-9E3E-F5B82C5F956A}"/>
</file>

<file path=customXml/itemProps2.xml><?xml version="1.0" encoding="utf-8"?>
<ds:datastoreItem xmlns:ds="http://schemas.openxmlformats.org/officeDocument/2006/customXml" ds:itemID="{6F7EF72A-B0D7-4956-9D2A-D09137560DB3}"/>
</file>

<file path=customXml/itemProps3.xml><?xml version="1.0" encoding="utf-8"?>
<ds:datastoreItem xmlns:ds="http://schemas.openxmlformats.org/officeDocument/2006/customXml" ds:itemID="{2C8ACF47-DC01-45A7-9FF0-D6FB99CC0268}"/>
</file>

<file path=docMetadata/LabelInfo.xml><?xml version="1.0" encoding="utf-8"?>
<clbl:labelList xmlns:clbl="http://schemas.microsoft.com/office/2020/mipLabelMetadata">
  <clbl:label id="{02f252f2-5585-4f85-90db-06520d3c5dd1}" enabled="0" method="" siteId="{02f252f2-5585-4f85-90db-06520d3c5dd1}" removed="1"/>
  <clbl:label id="{59096ad9-8b60-446a-90b7-017dbb9421a3}" enabled="1" method="Standard" siteId="{3d234255-e20f-4205-88a5-9658a402999b}" removed="0"/>
  <clbl:label id="{a6c0d0a6-a4b9-4802-9a97-568759608577}" enabled="1" method="Standard" siteId="{f2fe6bd3-9c4a-485b-ae69-e18820a8813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Groves, Lisa</dc:creator>
  <cp:keywords/>
  <dc:description/>
  <cp:lastModifiedBy>Richard Taylor</cp:lastModifiedBy>
  <cp:revision/>
  <dcterms:created xsi:type="dcterms:W3CDTF">2014-08-29T12:28:45Z</dcterms:created>
  <dcterms:modified xsi:type="dcterms:W3CDTF">2026-08-07T02:19:55Z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0x010100C6D33804BF559143AEEF177052B87190</vt:lpwstr>
  </property>
  <property fmtid="{D5CDD505-2E9C-101B-9397-08002B2CF9AE}" pid="3" name="CustomTag">
    <vt:lpwstr/>
  </property>
  <property fmtid="{D5CDD505-2E9C-101B-9397-08002B2CF9AE}" pid="4" name="FinancialYear">
    <vt:lpwstr/>
  </property>
  <property fmtid="{D5CDD505-2E9C-101B-9397-08002B2CF9AE}" pid="5" name="BusinessArea">
    <vt:lpwstr/>
  </property>
  <property fmtid="{D5CDD505-2E9C-101B-9397-08002B2CF9AE}" pid="6" name="AgressoCustomer">
    <vt:lpwstr/>
  </property>
  <property fmtid="{D5CDD505-2E9C-101B-9397-08002B2CF9AE}" pid="7" name="R-DivisionPolicy">
    <vt:lpwstr/>
  </property>
  <property fmtid="{D5CDD505-2E9C-101B-9397-08002B2CF9AE}" pid="8" name="R-Keywords">
    <vt:lpwstr/>
  </property>
  <property fmtid="{D5CDD505-2E9C-101B-9397-08002B2CF9AE}" pid="9" name="Market Sector">
    <vt:lpwstr/>
  </property>
  <property fmtid="{D5CDD505-2E9C-101B-9397-08002B2CF9AE}" pid="10" name="R-Division">
    <vt:lpwstr/>
  </property>
  <property fmtid="{D5CDD505-2E9C-101B-9397-08002B2CF9AE}" pid="11" name="Document Type">
    <vt:lpwstr>1;#Project Document|df098213-6b74-42fc-9316-2f1a9531d8f9</vt:lpwstr>
  </property>
  <property fmtid="{D5CDD505-2E9C-101B-9397-08002B2CF9AE}" pid="12" name="Order">
    <vt:r8>5000</vt:r8>
  </property>
  <property fmtid="{D5CDD505-2E9C-101B-9397-08002B2CF9AE}" pid="13" name="MediaServiceImageTags">
    <vt:lpwstr/>
  </property>
</Properties>
</file>